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<sst xmlns="http://schemas.openxmlformats.org/spreadsheetml/2006/main" uniqueCount="18">
  <si>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</si>
  <si>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2021 - Avril</t>
  </si>
  <si>
    <t>2021 - Mai</t>
  </si>
  <si>
    <t>2021 - Juin</t>
  </si>
  <si>
    <t>n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</si>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</sst>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49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60" fontId="9" fillId="4" borderId="13" applyNumberFormat="1" applyFont="1" applyFill="1" applyBorder="1" applyAlignment="1" applyProtection="0">
      <alignment horizontal="center" vertical="top"/>
    </xf>
    <xf numFmtId="4" fontId="9" borderId="14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3" borderId="10" applyNumberFormat="1" applyFont="1" applyFill="0" applyBorder="1" applyAlignment="1" applyProtection="0">
      <alignment horizontal="center" vertical="top"/>
    </xf>
    <xf numFmtId="3" fontId="14" borderId="10" applyNumberFormat="1" applyFont="1" applyFill="0" applyBorder="1" applyAlignment="1" applyProtection="0">
      <alignment horizontal="center" vertical="top"/>
    </xf>
    <xf numFmtId="3" fontId="13" borderId="9" applyNumberFormat="1" applyFont="1" applyFill="0" applyBorder="1" applyAlignment="1" applyProtection="0">
      <alignment horizontal="center" vertical="top"/>
    </xf>
    <xf numFmtId="3" fontId="12" borderId="15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49" fontId="15" borderId="8" applyNumberFormat="1" applyFont="1" applyFill="0" applyBorder="1" applyAlignment="1" applyProtection="0">
      <alignment horizontal="left" vertical="top" wrapText="1"/>
    </xf>
    <xf numFmtId="3" fontId="15" fillId="4" borderId="10" applyNumberFormat="1" applyFont="1" applyFill="1" applyBorder="1" applyAlignment="1" applyProtection="0">
      <alignment horizontal="center" vertical="top"/>
    </xf>
    <xf numFmtId="3" fontId="15" borderId="15" applyNumberFormat="1" applyFont="1" applyFill="0" applyBorder="1" applyAlignment="1" applyProtection="0">
      <alignment horizontal="center" vertical="top"/>
    </xf>
    <xf numFmtId="3" fontId="15" borderId="11" applyNumberFormat="1" applyFont="1" applyFill="0" applyBorder="1" applyAlignment="1" applyProtection="0">
      <alignment horizontal="center" vertical="top"/>
    </xf>
    <xf numFmtId="1" fontId="15" fillId="3" borderId="12" applyNumberFormat="1" applyFont="1" applyFill="1" applyBorder="1" applyAlignment="1" applyProtection="0">
      <alignment horizontal="center" vertical="top" wrapText="1"/>
    </xf>
    <xf numFmtId="0" fontId="12" borderId="8" applyNumberFormat="0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2484"/>
          <c:y val="0"/>
          <c:w val="0.555032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36528"/>
          <c:y val="0.134012"/>
          <c:w val="0.981347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15.291667</c:v>
                </c:pt>
                <c:pt idx="1">
                  <c:v>15.104167</c:v>
                </c:pt>
                <c:pt idx="2">
                  <c:v>15.014583</c:v>
                </c:pt>
                <c:pt idx="3">
                  <c:v>14.418750</c:v>
                </c:pt>
                <c:pt idx="4">
                  <c:v>13.879167</c:v>
                </c:pt>
                <c:pt idx="5">
                  <c:v>9.906250</c:v>
                </c:pt>
                <c:pt idx="6">
                  <c:v>7.733333</c:v>
                </c:pt>
                <c:pt idx="7">
                  <c:v>9.497917</c:v>
                </c:pt>
                <c:pt idx="8">
                  <c:v>12.662500</c:v>
                </c:pt>
                <c:pt idx="9">
                  <c:v>11.139583</c:v>
                </c:pt>
                <c:pt idx="10">
                  <c:v>11.018750</c:v>
                </c:pt>
                <c:pt idx="11">
                  <c:v>9.660417</c:v>
                </c:pt>
                <c:pt idx="12">
                  <c:v>11.397917</c:v>
                </c:pt>
                <c:pt idx="13">
                  <c:v>10.989583</c:v>
                </c:pt>
                <c:pt idx="14">
                  <c:v>11.468750</c:v>
                </c:pt>
                <c:pt idx="15">
                  <c:v>9.852083</c:v>
                </c:pt>
                <c:pt idx="16">
                  <c:v>7.587500</c:v>
                </c:pt>
                <c:pt idx="17">
                  <c:v>11.064583</c:v>
                </c:pt>
                <c:pt idx="18">
                  <c:v>11.445833</c:v>
                </c:pt>
                <c:pt idx="19">
                  <c:v>12.706250</c:v>
                </c:pt>
                <c:pt idx="20">
                  <c:v>13.562500</c:v>
                </c:pt>
                <c:pt idx="21">
                  <c:v>14.347917</c:v>
                </c:pt>
                <c:pt idx="22">
                  <c:v>16.077083</c:v>
                </c:pt>
                <c:pt idx="23">
                  <c:v>17.050000</c:v>
                </c:pt>
                <c:pt idx="24">
                  <c:v>15.839583</c:v>
                </c:pt>
                <c:pt idx="25">
                  <c:v>15.666667</c:v>
                </c:pt>
                <c:pt idx="26">
                  <c:v>15.072917</c:v>
                </c:pt>
                <c:pt idx="27">
                  <c:v>13.760417</c:v>
                </c:pt>
                <c:pt idx="28">
                  <c:v>14.235417</c:v>
                </c:pt>
                <c:pt idx="29">
                  <c:v>13.937500</c:v>
                </c:pt>
                <c:pt idx="30">
                  <c:v>0.000000</c:v>
                </c:pt>
                <c:pt idx="31">
                  <c:v>12.302890</c:v>
                </c:pt>
                <c:pt idx="32">
                  <c:v>12.102083</c:v>
                </c:pt>
                <c:pt idx="33">
                  <c:v>12.822917</c:v>
                </c:pt>
                <c:pt idx="34">
                  <c:v>14.306250</c:v>
                </c:pt>
                <c:pt idx="35">
                  <c:v>14.129167</c:v>
                </c:pt>
                <c:pt idx="36">
                  <c:v>16.145833</c:v>
                </c:pt>
                <c:pt idx="37">
                  <c:v>16.531250</c:v>
                </c:pt>
                <c:pt idx="38">
                  <c:v>18.506250</c:v>
                </c:pt>
                <c:pt idx="39">
                  <c:v>19.264583</c:v>
                </c:pt>
                <c:pt idx="40">
                  <c:v>20.356250</c:v>
                </c:pt>
                <c:pt idx="41">
                  <c:v>15.837500</c:v>
                </c:pt>
                <c:pt idx="42">
                  <c:v>15.547917</c:v>
                </c:pt>
                <c:pt idx="43">
                  <c:v>15.304167</c:v>
                </c:pt>
                <c:pt idx="44">
                  <c:v>15.360417</c:v>
                </c:pt>
                <c:pt idx="45">
                  <c:v>16.420833</c:v>
                </c:pt>
                <c:pt idx="46">
                  <c:v>14.604167</c:v>
                </c:pt>
                <c:pt idx="47">
                  <c:v>15.508333</c:v>
                </c:pt>
                <c:pt idx="48">
                  <c:v>15.233333</c:v>
                </c:pt>
                <c:pt idx="49">
                  <c:v>15.481250</c:v>
                </c:pt>
                <c:pt idx="50">
                  <c:v>15.595833</c:v>
                </c:pt>
                <c:pt idx="51">
                  <c:v>17.114583</c:v>
                </c:pt>
                <c:pt idx="52">
                  <c:v>17.341667</c:v>
                </c:pt>
                <c:pt idx="53">
                  <c:v>16.104167</c:v>
                </c:pt>
                <c:pt idx="54">
                  <c:v>16.120833</c:v>
                </c:pt>
                <c:pt idx="55">
                  <c:v>15.383333</c:v>
                </c:pt>
                <c:pt idx="56">
                  <c:v>16.297917</c:v>
                </c:pt>
                <c:pt idx="57">
                  <c:v>17.220833</c:v>
                </c:pt>
                <c:pt idx="58">
                  <c:v>19.579167</c:v>
                </c:pt>
                <c:pt idx="59">
                  <c:v>18.672917</c:v>
                </c:pt>
                <c:pt idx="60">
                  <c:v>20.200000</c:v>
                </c:pt>
                <c:pt idx="61">
                  <c:v>20.064583</c:v>
                </c:pt>
                <c:pt idx="62">
                  <c:v>0.000000</c:v>
                </c:pt>
                <c:pt idx="63">
                  <c:v>15.908333</c:v>
                </c:pt>
                <c:pt idx="64">
                  <c:v>19.931250</c:v>
                </c:pt>
                <c:pt idx="65">
                  <c:v>18.785417</c:v>
                </c:pt>
                <c:pt idx="66">
                  <c:v>21.145833</c:v>
                </c:pt>
                <c:pt idx="67">
                  <c:v>21.037500</c:v>
                </c:pt>
                <c:pt idx="68">
                  <c:v>22.508333</c:v>
                </c:pt>
                <c:pt idx="69">
                  <c:v>20.922917</c:v>
                </c:pt>
                <c:pt idx="70">
                  <c:v>20.231250</c:v>
                </c:pt>
                <c:pt idx="71">
                  <c:v>21.577083</c:v>
                </c:pt>
                <c:pt idx="72">
                  <c:v>23.437500</c:v>
                </c:pt>
                <c:pt idx="73">
                  <c:v>23.633333</c:v>
                </c:pt>
                <c:pt idx="74">
                  <c:v>23.985417</c:v>
                </c:pt>
                <c:pt idx="75">
                  <c:v>24.437500</c:v>
                </c:pt>
                <c:pt idx="76">
                  <c:v>25.710417</c:v>
                </c:pt>
                <c:pt idx="77">
                  <c:v>25.858333</c:v>
                </c:pt>
                <c:pt idx="78">
                  <c:v>25.602083</c:v>
                </c:pt>
                <c:pt idx="79">
                  <c:v>26.197917</c:v>
                </c:pt>
                <c:pt idx="80">
                  <c:v>25.285417</c:v>
                </c:pt>
                <c:pt idx="81">
                  <c:v>26.543750</c:v>
                </c:pt>
                <c:pt idx="82">
                  <c:v>24.725000</c:v>
                </c:pt>
                <c:pt idx="83">
                  <c:v>25.468750</c:v>
                </c:pt>
                <c:pt idx="84">
                  <c:v>25.260417</c:v>
                </c:pt>
                <c:pt idx="85">
                  <c:v>24.416667</c:v>
                </c:pt>
                <c:pt idx="86">
                  <c:v>22.793750</c:v>
                </c:pt>
                <c:pt idx="87">
                  <c:v>22.445833</c:v>
                </c:pt>
                <c:pt idx="88">
                  <c:v>21.710417</c:v>
                </c:pt>
                <c:pt idx="89">
                  <c:v>22.572917</c:v>
                </c:pt>
                <c:pt idx="90">
                  <c:v>24.127083</c:v>
                </c:pt>
                <c:pt idx="91">
                  <c:v>24.035417</c:v>
                </c:pt>
                <c:pt idx="92">
                  <c:v>22.727083</c:v>
                </c:pt>
                <c:pt idx="93">
                  <c:v>21.845833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27.400000</c:v>
                </c:pt>
                <c:pt idx="1">
                  <c:v>28.100000</c:v>
                </c:pt>
                <c:pt idx="2">
                  <c:v>25.700000</c:v>
                </c:pt>
                <c:pt idx="3">
                  <c:v>22.700000</c:v>
                </c:pt>
                <c:pt idx="4">
                  <c:v>24.200000</c:v>
                </c:pt>
                <c:pt idx="5">
                  <c:v>14.200000</c:v>
                </c:pt>
                <c:pt idx="6">
                  <c:v>14.900000</c:v>
                </c:pt>
                <c:pt idx="7">
                  <c:v>22.100000</c:v>
                </c:pt>
                <c:pt idx="8">
                  <c:v>23.600000</c:v>
                </c:pt>
                <c:pt idx="9">
                  <c:v>14.600000</c:v>
                </c:pt>
                <c:pt idx="10">
                  <c:v>14.200000</c:v>
                </c:pt>
                <c:pt idx="11">
                  <c:v>15.400000</c:v>
                </c:pt>
                <c:pt idx="12">
                  <c:v>20.500000</c:v>
                </c:pt>
                <c:pt idx="13">
                  <c:v>19.000000</c:v>
                </c:pt>
                <c:pt idx="14">
                  <c:v>21.900000</c:v>
                </c:pt>
                <c:pt idx="15">
                  <c:v>17.400000</c:v>
                </c:pt>
                <c:pt idx="16">
                  <c:v>9.900000</c:v>
                </c:pt>
                <c:pt idx="17">
                  <c:v>21.300000</c:v>
                </c:pt>
                <c:pt idx="18">
                  <c:v>20.700000</c:v>
                </c:pt>
                <c:pt idx="19">
                  <c:v>22.600000</c:v>
                </c:pt>
                <c:pt idx="20">
                  <c:v>21.500000</c:v>
                </c:pt>
                <c:pt idx="21">
                  <c:v>25.400000</c:v>
                </c:pt>
                <c:pt idx="22">
                  <c:v>27.100000</c:v>
                </c:pt>
                <c:pt idx="23">
                  <c:v>28.300000</c:v>
                </c:pt>
                <c:pt idx="24">
                  <c:v>24.900000</c:v>
                </c:pt>
                <c:pt idx="25">
                  <c:v>25.300000</c:v>
                </c:pt>
                <c:pt idx="26">
                  <c:v>18.800000</c:v>
                </c:pt>
                <c:pt idx="27">
                  <c:v>15.400000</c:v>
                </c:pt>
                <c:pt idx="28">
                  <c:v>19.000000</c:v>
                </c:pt>
                <c:pt idx="29">
                  <c:v>17.600000</c:v>
                </c:pt>
                <c:pt idx="30">
                  <c:v>0.000000</c:v>
                </c:pt>
                <c:pt idx="31">
                  <c:v>28.300000</c:v>
                </c:pt>
                <c:pt idx="32">
                  <c:v>14.000000</c:v>
                </c:pt>
                <c:pt idx="33">
                  <c:v>19.500000</c:v>
                </c:pt>
                <c:pt idx="34">
                  <c:v>23.400000</c:v>
                </c:pt>
                <c:pt idx="35">
                  <c:v>24.400000</c:v>
                </c:pt>
                <c:pt idx="36">
                  <c:v>24.300000</c:v>
                </c:pt>
                <c:pt idx="37">
                  <c:v>25.300000</c:v>
                </c:pt>
                <c:pt idx="38">
                  <c:v>25.200000</c:v>
                </c:pt>
                <c:pt idx="39">
                  <c:v>29.000000</c:v>
                </c:pt>
                <c:pt idx="40">
                  <c:v>27.600000</c:v>
                </c:pt>
                <c:pt idx="41">
                  <c:v>19.000000</c:v>
                </c:pt>
                <c:pt idx="42">
                  <c:v>20.600000</c:v>
                </c:pt>
                <c:pt idx="43">
                  <c:v>22.600000</c:v>
                </c:pt>
                <c:pt idx="44">
                  <c:v>22.100000</c:v>
                </c:pt>
                <c:pt idx="45">
                  <c:v>22.800000</c:v>
                </c:pt>
                <c:pt idx="46">
                  <c:v>18.500000</c:v>
                </c:pt>
                <c:pt idx="47">
                  <c:v>19.200000</c:v>
                </c:pt>
                <c:pt idx="48">
                  <c:v>22.200000</c:v>
                </c:pt>
                <c:pt idx="49">
                  <c:v>22.000000</c:v>
                </c:pt>
                <c:pt idx="50">
                  <c:v>22.000000</c:v>
                </c:pt>
                <c:pt idx="51">
                  <c:v>24.800000</c:v>
                </c:pt>
                <c:pt idx="52">
                  <c:v>24.700000</c:v>
                </c:pt>
                <c:pt idx="53">
                  <c:v>20.200000</c:v>
                </c:pt>
                <c:pt idx="54">
                  <c:v>23.600000</c:v>
                </c:pt>
                <c:pt idx="55">
                  <c:v>19.600000</c:v>
                </c:pt>
                <c:pt idx="56">
                  <c:v>22.400000</c:v>
                </c:pt>
                <c:pt idx="57">
                  <c:v>25.500000</c:v>
                </c:pt>
                <c:pt idx="58">
                  <c:v>28.400000</c:v>
                </c:pt>
                <c:pt idx="59">
                  <c:v>25.300000</c:v>
                </c:pt>
                <c:pt idx="60">
                  <c:v>28.400000</c:v>
                </c:pt>
                <c:pt idx="61">
                  <c:v>27.100000</c:v>
                </c:pt>
                <c:pt idx="62">
                  <c:v>0.000000</c:v>
                </c:pt>
                <c:pt idx="63">
                  <c:v>29.000000</c:v>
                </c:pt>
                <c:pt idx="64">
                  <c:v>28.000000</c:v>
                </c:pt>
                <c:pt idx="65">
                  <c:v>23.400000</c:v>
                </c:pt>
                <c:pt idx="66">
                  <c:v>27.900000</c:v>
                </c:pt>
                <c:pt idx="67">
                  <c:v>28.400000</c:v>
                </c:pt>
                <c:pt idx="68">
                  <c:v>28.700000</c:v>
                </c:pt>
                <c:pt idx="69">
                  <c:v>27.200000</c:v>
                </c:pt>
                <c:pt idx="70">
                  <c:v>28.000000</c:v>
                </c:pt>
                <c:pt idx="71">
                  <c:v>27.100000</c:v>
                </c:pt>
                <c:pt idx="72">
                  <c:v>30.200000</c:v>
                </c:pt>
                <c:pt idx="73">
                  <c:v>30.400000</c:v>
                </c:pt>
                <c:pt idx="74">
                  <c:v>31.500000</c:v>
                </c:pt>
                <c:pt idx="75">
                  <c:v>31.000000</c:v>
                </c:pt>
                <c:pt idx="76">
                  <c:v>34.000000</c:v>
                </c:pt>
                <c:pt idx="77">
                  <c:v>32.100000</c:v>
                </c:pt>
                <c:pt idx="78">
                  <c:v>32.200000</c:v>
                </c:pt>
                <c:pt idx="79">
                  <c:v>32.200000</c:v>
                </c:pt>
                <c:pt idx="80">
                  <c:v>29.300000</c:v>
                </c:pt>
                <c:pt idx="81">
                  <c:v>30.800000</c:v>
                </c:pt>
                <c:pt idx="82">
                  <c:v>29.900000</c:v>
                </c:pt>
                <c:pt idx="83">
                  <c:v>28.300000</c:v>
                </c:pt>
                <c:pt idx="84">
                  <c:v>30.400000</c:v>
                </c:pt>
                <c:pt idx="85">
                  <c:v>29.700000</c:v>
                </c:pt>
                <c:pt idx="86">
                  <c:v>29.800000</c:v>
                </c:pt>
                <c:pt idx="87">
                  <c:v>27.300000</c:v>
                </c:pt>
                <c:pt idx="88">
                  <c:v>27.500000</c:v>
                </c:pt>
                <c:pt idx="89">
                  <c:v>30.200000</c:v>
                </c:pt>
                <c:pt idx="90">
                  <c:v>30.800000</c:v>
                </c:pt>
                <c:pt idx="91">
                  <c:v>30.600000</c:v>
                </c:pt>
                <c:pt idx="92">
                  <c:v>28.500000</c:v>
                </c:pt>
                <c:pt idx="93">
                  <c:v>27.000000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5.100000</c:v>
                </c:pt>
                <c:pt idx="1">
                  <c:v>4.800000</c:v>
                </c:pt>
                <c:pt idx="2">
                  <c:v>6.300000</c:v>
                </c:pt>
                <c:pt idx="3">
                  <c:v>8.200000</c:v>
                </c:pt>
                <c:pt idx="4">
                  <c:v>5.400000</c:v>
                </c:pt>
                <c:pt idx="5">
                  <c:v>5.000000</c:v>
                </c:pt>
                <c:pt idx="6">
                  <c:v>2.200000</c:v>
                </c:pt>
                <c:pt idx="7">
                  <c:v>-0.300000</c:v>
                </c:pt>
                <c:pt idx="8">
                  <c:v>5.800000</c:v>
                </c:pt>
                <c:pt idx="9">
                  <c:v>8.500000</c:v>
                </c:pt>
                <c:pt idx="10">
                  <c:v>7.300000</c:v>
                </c:pt>
                <c:pt idx="11">
                  <c:v>4.100000</c:v>
                </c:pt>
                <c:pt idx="12">
                  <c:v>4.400000</c:v>
                </c:pt>
                <c:pt idx="13">
                  <c:v>4.100000</c:v>
                </c:pt>
                <c:pt idx="14">
                  <c:v>2.600000</c:v>
                </c:pt>
                <c:pt idx="15">
                  <c:v>4.200000</c:v>
                </c:pt>
                <c:pt idx="16">
                  <c:v>5.800000</c:v>
                </c:pt>
                <c:pt idx="17">
                  <c:v>2.500000</c:v>
                </c:pt>
                <c:pt idx="18">
                  <c:v>3.300000</c:v>
                </c:pt>
                <c:pt idx="19">
                  <c:v>4.000000</c:v>
                </c:pt>
                <c:pt idx="20">
                  <c:v>8.800000</c:v>
                </c:pt>
                <c:pt idx="21">
                  <c:v>6.100000</c:v>
                </c:pt>
                <c:pt idx="22">
                  <c:v>6.700000</c:v>
                </c:pt>
                <c:pt idx="23">
                  <c:v>7.800000</c:v>
                </c:pt>
                <c:pt idx="24">
                  <c:v>7.900000</c:v>
                </c:pt>
                <c:pt idx="25">
                  <c:v>12.100000</c:v>
                </c:pt>
                <c:pt idx="26">
                  <c:v>11.600000</c:v>
                </c:pt>
                <c:pt idx="27">
                  <c:v>12.500000</c:v>
                </c:pt>
                <c:pt idx="28">
                  <c:v>11.800000</c:v>
                </c:pt>
                <c:pt idx="29">
                  <c:v>10.300000</c:v>
                </c:pt>
                <c:pt idx="30">
                  <c:v>0.000000</c:v>
                </c:pt>
                <c:pt idx="31">
                  <c:v>-0.300000</c:v>
                </c:pt>
                <c:pt idx="32">
                  <c:v>8.300000</c:v>
                </c:pt>
                <c:pt idx="33">
                  <c:v>7.300000</c:v>
                </c:pt>
                <c:pt idx="34">
                  <c:v>6.200000</c:v>
                </c:pt>
                <c:pt idx="35">
                  <c:v>5.600000</c:v>
                </c:pt>
                <c:pt idx="36">
                  <c:v>10.800000</c:v>
                </c:pt>
                <c:pt idx="37">
                  <c:v>7.600000</c:v>
                </c:pt>
                <c:pt idx="38">
                  <c:v>11.500000</c:v>
                </c:pt>
                <c:pt idx="39">
                  <c:v>8.700000</c:v>
                </c:pt>
                <c:pt idx="40">
                  <c:v>14.700000</c:v>
                </c:pt>
                <c:pt idx="41">
                  <c:v>14.000000</c:v>
                </c:pt>
                <c:pt idx="42">
                  <c:v>12.200000</c:v>
                </c:pt>
                <c:pt idx="43">
                  <c:v>8.800000</c:v>
                </c:pt>
                <c:pt idx="44">
                  <c:v>9.000000</c:v>
                </c:pt>
                <c:pt idx="45">
                  <c:v>10.500000</c:v>
                </c:pt>
                <c:pt idx="46">
                  <c:v>8.800000</c:v>
                </c:pt>
                <c:pt idx="47">
                  <c:v>13.400000</c:v>
                </c:pt>
                <c:pt idx="48">
                  <c:v>8.700000</c:v>
                </c:pt>
                <c:pt idx="49">
                  <c:v>9.700000</c:v>
                </c:pt>
                <c:pt idx="50">
                  <c:v>9.400000</c:v>
                </c:pt>
                <c:pt idx="51">
                  <c:v>10.300000</c:v>
                </c:pt>
                <c:pt idx="52">
                  <c:v>10.000000</c:v>
                </c:pt>
                <c:pt idx="53">
                  <c:v>12.700000</c:v>
                </c:pt>
                <c:pt idx="54">
                  <c:v>10.200000</c:v>
                </c:pt>
                <c:pt idx="55">
                  <c:v>12.300000</c:v>
                </c:pt>
                <c:pt idx="56">
                  <c:v>10.000000</c:v>
                </c:pt>
                <c:pt idx="57">
                  <c:v>9.300000</c:v>
                </c:pt>
                <c:pt idx="58">
                  <c:v>10.700000</c:v>
                </c:pt>
                <c:pt idx="59">
                  <c:v>11.400000</c:v>
                </c:pt>
                <c:pt idx="60">
                  <c:v>12.000000</c:v>
                </c:pt>
                <c:pt idx="61">
                  <c:v>12.500000</c:v>
                </c:pt>
                <c:pt idx="62">
                  <c:v>0.000000</c:v>
                </c:pt>
                <c:pt idx="63">
                  <c:v>0.000000</c:v>
                </c:pt>
                <c:pt idx="64">
                  <c:v>12.700000</c:v>
                </c:pt>
                <c:pt idx="65">
                  <c:v>14.300000</c:v>
                </c:pt>
                <c:pt idx="66">
                  <c:v>14.000000</c:v>
                </c:pt>
                <c:pt idx="67">
                  <c:v>13.000000</c:v>
                </c:pt>
                <c:pt idx="68">
                  <c:v>17.200000</c:v>
                </c:pt>
                <c:pt idx="69">
                  <c:v>14.200000</c:v>
                </c:pt>
                <c:pt idx="70">
                  <c:v>13.600000</c:v>
                </c:pt>
                <c:pt idx="71">
                  <c:v>15.900000</c:v>
                </c:pt>
                <c:pt idx="72">
                  <c:v>15.500000</c:v>
                </c:pt>
                <c:pt idx="73">
                  <c:v>16.200000</c:v>
                </c:pt>
                <c:pt idx="74">
                  <c:v>16.200000</c:v>
                </c:pt>
                <c:pt idx="75">
                  <c:v>17.300000</c:v>
                </c:pt>
                <c:pt idx="76">
                  <c:v>17.100000</c:v>
                </c:pt>
                <c:pt idx="77">
                  <c:v>18.900000</c:v>
                </c:pt>
                <c:pt idx="78">
                  <c:v>18.000000</c:v>
                </c:pt>
                <c:pt idx="79">
                  <c:v>19.800000</c:v>
                </c:pt>
                <c:pt idx="80">
                  <c:v>21.700000</c:v>
                </c:pt>
                <c:pt idx="81">
                  <c:v>22.500000</c:v>
                </c:pt>
                <c:pt idx="82">
                  <c:v>20.000000</c:v>
                </c:pt>
                <c:pt idx="83">
                  <c:v>22.900000</c:v>
                </c:pt>
                <c:pt idx="84">
                  <c:v>20.600000</c:v>
                </c:pt>
                <c:pt idx="85">
                  <c:v>19.800000</c:v>
                </c:pt>
                <c:pt idx="86">
                  <c:v>15.300000</c:v>
                </c:pt>
                <c:pt idx="87">
                  <c:v>16.400000</c:v>
                </c:pt>
                <c:pt idx="88">
                  <c:v>14.200000</c:v>
                </c:pt>
                <c:pt idx="89">
                  <c:v>13.400000</c:v>
                </c:pt>
                <c:pt idx="90">
                  <c:v>16.700000</c:v>
                </c:pt>
                <c:pt idx="91">
                  <c:v>17.000000</c:v>
                </c:pt>
                <c:pt idx="92">
                  <c:v>16.300000</c:v>
                </c:pt>
                <c:pt idx="93">
                  <c:v>14.600000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16.250000</c:v>
                </c:pt>
                <c:pt idx="1">
                  <c:v>16.450000</c:v>
                </c:pt>
                <c:pt idx="2">
                  <c:v>16.000000</c:v>
                </c:pt>
                <c:pt idx="3">
                  <c:v>15.450000</c:v>
                </c:pt>
                <c:pt idx="4">
                  <c:v>14.800000</c:v>
                </c:pt>
                <c:pt idx="5">
                  <c:v>9.600000</c:v>
                </c:pt>
                <c:pt idx="6">
                  <c:v>8.550000</c:v>
                </c:pt>
                <c:pt idx="7">
                  <c:v>10.900000</c:v>
                </c:pt>
                <c:pt idx="8">
                  <c:v>14.700000</c:v>
                </c:pt>
                <c:pt idx="9">
                  <c:v>11.550000</c:v>
                </c:pt>
                <c:pt idx="10">
                  <c:v>10.750000</c:v>
                </c:pt>
                <c:pt idx="11">
                  <c:v>9.750000</c:v>
                </c:pt>
                <c:pt idx="12">
                  <c:v>12.450000</c:v>
                </c:pt>
                <c:pt idx="13">
                  <c:v>11.550000</c:v>
                </c:pt>
                <c:pt idx="14">
                  <c:v>12.250000</c:v>
                </c:pt>
                <c:pt idx="15">
                  <c:v>10.800000</c:v>
                </c:pt>
                <c:pt idx="16">
                  <c:v>7.850000</c:v>
                </c:pt>
                <c:pt idx="17">
                  <c:v>11.900000</c:v>
                </c:pt>
                <c:pt idx="18">
                  <c:v>12.000000</c:v>
                </c:pt>
                <c:pt idx="19">
                  <c:v>13.300000</c:v>
                </c:pt>
                <c:pt idx="20">
                  <c:v>15.150000</c:v>
                </c:pt>
                <c:pt idx="21">
                  <c:v>15.750000</c:v>
                </c:pt>
                <c:pt idx="22">
                  <c:v>16.900000</c:v>
                </c:pt>
                <c:pt idx="23">
                  <c:v>18.050000</c:v>
                </c:pt>
                <c:pt idx="24">
                  <c:v>16.400000</c:v>
                </c:pt>
                <c:pt idx="25">
                  <c:v>18.700000</c:v>
                </c:pt>
                <c:pt idx="26">
                  <c:v>15.200000</c:v>
                </c:pt>
                <c:pt idx="27">
                  <c:v>13.950000</c:v>
                </c:pt>
                <c:pt idx="28">
                  <c:v>15.400000</c:v>
                </c:pt>
                <c:pt idx="29">
                  <c:v>13.950000</c:v>
                </c:pt>
                <c:pt idx="30">
                  <c:v>0.000000</c:v>
                </c:pt>
                <c:pt idx="31">
                  <c:v>13.106452</c:v>
                </c:pt>
                <c:pt idx="32">
                  <c:v>11.150000</c:v>
                </c:pt>
                <c:pt idx="33">
                  <c:v>13.400000</c:v>
                </c:pt>
                <c:pt idx="34">
                  <c:v>14.800000</c:v>
                </c:pt>
                <c:pt idx="35">
                  <c:v>15.000000</c:v>
                </c:pt>
                <c:pt idx="36">
                  <c:v>17.550000</c:v>
                </c:pt>
                <c:pt idx="37">
                  <c:v>16.450000</c:v>
                </c:pt>
                <c:pt idx="38">
                  <c:v>18.350000</c:v>
                </c:pt>
                <c:pt idx="39">
                  <c:v>18.850000</c:v>
                </c:pt>
                <c:pt idx="40">
                  <c:v>21.150000</c:v>
                </c:pt>
                <c:pt idx="41">
                  <c:v>16.500000</c:v>
                </c:pt>
                <c:pt idx="42">
                  <c:v>16.400000</c:v>
                </c:pt>
                <c:pt idx="43">
                  <c:v>15.700000</c:v>
                </c:pt>
                <c:pt idx="44">
                  <c:v>15.550000</c:v>
                </c:pt>
                <c:pt idx="45">
                  <c:v>16.650000</c:v>
                </c:pt>
                <c:pt idx="46">
                  <c:v>13.650000</c:v>
                </c:pt>
                <c:pt idx="47">
                  <c:v>16.300000</c:v>
                </c:pt>
                <c:pt idx="48">
                  <c:v>15.450000</c:v>
                </c:pt>
                <c:pt idx="49">
                  <c:v>15.850000</c:v>
                </c:pt>
                <c:pt idx="50">
                  <c:v>15.700000</c:v>
                </c:pt>
                <c:pt idx="51">
                  <c:v>17.550000</c:v>
                </c:pt>
                <c:pt idx="52">
                  <c:v>17.350000</c:v>
                </c:pt>
                <c:pt idx="53">
                  <c:v>16.450000</c:v>
                </c:pt>
                <c:pt idx="54">
                  <c:v>16.900000</c:v>
                </c:pt>
                <c:pt idx="55">
                  <c:v>15.950000</c:v>
                </c:pt>
                <c:pt idx="56">
                  <c:v>16.200000</c:v>
                </c:pt>
                <c:pt idx="57">
                  <c:v>17.400000</c:v>
                </c:pt>
                <c:pt idx="58">
                  <c:v>19.550000</c:v>
                </c:pt>
                <c:pt idx="59">
                  <c:v>18.350000</c:v>
                </c:pt>
                <c:pt idx="60">
                  <c:v>20.200000</c:v>
                </c:pt>
                <c:pt idx="61">
                  <c:v>19.800000</c:v>
                </c:pt>
                <c:pt idx="62">
                  <c:v>0.000000</c:v>
                </c:pt>
                <c:pt idx="63">
                  <c:v>16.133871</c:v>
                </c:pt>
                <c:pt idx="64">
                  <c:v>20.350000</c:v>
                </c:pt>
                <c:pt idx="65">
                  <c:v>18.850000</c:v>
                </c:pt>
                <c:pt idx="66">
                  <c:v>20.950000</c:v>
                </c:pt>
                <c:pt idx="67">
                  <c:v>20.700000</c:v>
                </c:pt>
                <c:pt idx="68">
                  <c:v>22.950000</c:v>
                </c:pt>
                <c:pt idx="69">
                  <c:v>20.700000</c:v>
                </c:pt>
                <c:pt idx="70">
                  <c:v>20.800000</c:v>
                </c:pt>
                <c:pt idx="71">
                  <c:v>21.500000</c:v>
                </c:pt>
                <c:pt idx="72">
                  <c:v>22.850000</c:v>
                </c:pt>
                <c:pt idx="73">
                  <c:v>23.300000</c:v>
                </c:pt>
                <c:pt idx="74">
                  <c:v>23.850000</c:v>
                </c:pt>
                <c:pt idx="75">
                  <c:v>24.150000</c:v>
                </c:pt>
                <c:pt idx="76">
                  <c:v>25.550000</c:v>
                </c:pt>
                <c:pt idx="77">
                  <c:v>25.500000</c:v>
                </c:pt>
                <c:pt idx="78">
                  <c:v>25.100000</c:v>
                </c:pt>
                <c:pt idx="79">
                  <c:v>26.000000</c:v>
                </c:pt>
                <c:pt idx="80">
                  <c:v>25.500000</c:v>
                </c:pt>
                <c:pt idx="81">
                  <c:v>26.650000</c:v>
                </c:pt>
                <c:pt idx="82">
                  <c:v>24.950000</c:v>
                </c:pt>
                <c:pt idx="83">
                  <c:v>25.600000</c:v>
                </c:pt>
                <c:pt idx="84">
                  <c:v>25.500000</c:v>
                </c:pt>
                <c:pt idx="85">
                  <c:v>24.750000</c:v>
                </c:pt>
                <c:pt idx="86">
                  <c:v>22.550000</c:v>
                </c:pt>
                <c:pt idx="87">
                  <c:v>21.850000</c:v>
                </c:pt>
                <c:pt idx="88">
                  <c:v>20.850000</c:v>
                </c:pt>
                <c:pt idx="89">
                  <c:v>21.800000</c:v>
                </c:pt>
                <c:pt idx="90">
                  <c:v>23.750000</c:v>
                </c:pt>
                <c:pt idx="91">
                  <c:v>23.800000</c:v>
                </c:pt>
                <c:pt idx="92">
                  <c:v>22.400000</c:v>
                </c:pt>
                <c:pt idx="93">
                  <c:v>20.800000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0.958333</c:v>
                </c:pt>
                <c:pt idx="1">
                  <c:v>1.345833</c:v>
                </c:pt>
                <c:pt idx="2">
                  <c:v>0.985417</c:v>
                </c:pt>
                <c:pt idx="3">
                  <c:v>1.031250</c:v>
                </c:pt>
                <c:pt idx="4">
                  <c:v>0.920833</c:v>
                </c:pt>
                <c:pt idx="5">
                  <c:v>-0.306250</c:v>
                </c:pt>
                <c:pt idx="6">
                  <c:v>0.816667</c:v>
                </c:pt>
                <c:pt idx="7">
                  <c:v>1.402083</c:v>
                </c:pt>
                <c:pt idx="8">
                  <c:v>2.037500</c:v>
                </c:pt>
                <c:pt idx="9">
                  <c:v>0.410417</c:v>
                </c:pt>
                <c:pt idx="10">
                  <c:v>-0.268750</c:v>
                </c:pt>
                <c:pt idx="11">
                  <c:v>0.089583</c:v>
                </c:pt>
                <c:pt idx="12">
                  <c:v>1.052083</c:v>
                </c:pt>
                <c:pt idx="13">
                  <c:v>0.560417</c:v>
                </c:pt>
                <c:pt idx="14">
                  <c:v>0.781250</c:v>
                </c:pt>
                <c:pt idx="15">
                  <c:v>0.947917</c:v>
                </c:pt>
                <c:pt idx="16">
                  <c:v>0.262500</c:v>
                </c:pt>
                <c:pt idx="17">
                  <c:v>0.835417</c:v>
                </c:pt>
                <c:pt idx="18">
                  <c:v>0.554167</c:v>
                </c:pt>
                <c:pt idx="19">
                  <c:v>0.593750</c:v>
                </c:pt>
                <c:pt idx="20">
                  <c:v>1.587500</c:v>
                </c:pt>
                <c:pt idx="21">
                  <c:v>1.402083</c:v>
                </c:pt>
                <c:pt idx="22">
                  <c:v>0.822917</c:v>
                </c:pt>
                <c:pt idx="23">
                  <c:v>1.000000</c:v>
                </c:pt>
                <c:pt idx="24">
                  <c:v>0.560417</c:v>
                </c:pt>
                <c:pt idx="25">
                  <c:v>3.033333</c:v>
                </c:pt>
                <c:pt idx="26">
                  <c:v>0.127083</c:v>
                </c:pt>
                <c:pt idx="27">
                  <c:v>0.189583</c:v>
                </c:pt>
                <c:pt idx="28">
                  <c:v>1.164583</c:v>
                </c:pt>
                <c:pt idx="29">
                  <c:v>0.012500</c:v>
                </c:pt>
                <c:pt idx="30">
                  <c:v>0.000000</c:v>
                </c:pt>
                <c:pt idx="31">
                  <c:v>0.803562</c:v>
                </c:pt>
                <c:pt idx="32">
                  <c:v>-0.952083</c:v>
                </c:pt>
                <c:pt idx="33">
                  <c:v>0.577083</c:v>
                </c:pt>
                <c:pt idx="34">
                  <c:v>0.493750</c:v>
                </c:pt>
                <c:pt idx="35">
                  <c:v>0.870833</c:v>
                </c:pt>
                <c:pt idx="36">
                  <c:v>1.404167</c:v>
                </c:pt>
                <c:pt idx="37">
                  <c:v>-0.081250</c:v>
                </c:pt>
                <c:pt idx="38">
                  <c:v>-0.156250</c:v>
                </c:pt>
                <c:pt idx="39">
                  <c:v>-0.414583</c:v>
                </c:pt>
                <c:pt idx="40">
                  <c:v>0.793750</c:v>
                </c:pt>
                <c:pt idx="41">
                  <c:v>0.662500</c:v>
                </c:pt>
                <c:pt idx="42">
                  <c:v>0.852083</c:v>
                </c:pt>
                <c:pt idx="43">
                  <c:v>0.395833</c:v>
                </c:pt>
                <c:pt idx="44">
                  <c:v>0.189583</c:v>
                </c:pt>
                <c:pt idx="45">
                  <c:v>0.229167</c:v>
                </c:pt>
                <c:pt idx="46">
                  <c:v>-0.954167</c:v>
                </c:pt>
                <c:pt idx="47">
                  <c:v>0.791667</c:v>
                </c:pt>
                <c:pt idx="48">
                  <c:v>0.216667</c:v>
                </c:pt>
                <c:pt idx="49">
                  <c:v>0.368750</c:v>
                </c:pt>
                <c:pt idx="50">
                  <c:v>0.104167</c:v>
                </c:pt>
                <c:pt idx="51">
                  <c:v>0.435417</c:v>
                </c:pt>
                <c:pt idx="52">
                  <c:v>0.008333</c:v>
                </c:pt>
                <c:pt idx="53">
                  <c:v>0.345833</c:v>
                </c:pt>
                <c:pt idx="54">
                  <c:v>0.779167</c:v>
                </c:pt>
                <c:pt idx="55">
                  <c:v>0.566667</c:v>
                </c:pt>
                <c:pt idx="56">
                  <c:v>-0.097917</c:v>
                </c:pt>
                <c:pt idx="57">
                  <c:v>0.179167</c:v>
                </c:pt>
                <c:pt idx="58">
                  <c:v>-0.029167</c:v>
                </c:pt>
                <c:pt idx="59">
                  <c:v>-0.322917</c:v>
                </c:pt>
                <c:pt idx="60">
                  <c:v>0.000000</c:v>
                </c:pt>
                <c:pt idx="61">
                  <c:v>-0.264583</c:v>
                </c:pt>
                <c:pt idx="62">
                  <c:v>0.000000</c:v>
                </c:pt>
                <c:pt idx="63">
                  <c:v>0.225538</c:v>
                </c:pt>
                <c:pt idx="64">
                  <c:v>0.418750</c:v>
                </c:pt>
                <c:pt idx="65">
                  <c:v>0.064583</c:v>
                </c:pt>
                <c:pt idx="66">
                  <c:v>-0.195833</c:v>
                </c:pt>
                <c:pt idx="67">
                  <c:v>-0.337500</c:v>
                </c:pt>
                <c:pt idx="68">
                  <c:v>0.441667</c:v>
                </c:pt>
                <c:pt idx="69">
                  <c:v>-0.222917</c:v>
                </c:pt>
                <c:pt idx="70">
                  <c:v>0.568750</c:v>
                </c:pt>
                <c:pt idx="71">
                  <c:v>-0.077083</c:v>
                </c:pt>
                <c:pt idx="72">
                  <c:v>-0.587500</c:v>
                </c:pt>
                <c:pt idx="73">
                  <c:v>-0.333333</c:v>
                </c:pt>
                <c:pt idx="74">
                  <c:v>-0.135417</c:v>
                </c:pt>
                <c:pt idx="75">
                  <c:v>-0.287500</c:v>
                </c:pt>
                <c:pt idx="76">
                  <c:v>-0.160417</c:v>
                </c:pt>
                <c:pt idx="77">
                  <c:v>-0.358333</c:v>
                </c:pt>
                <c:pt idx="78">
                  <c:v>-0.502083</c:v>
                </c:pt>
                <c:pt idx="79">
                  <c:v>-0.197917</c:v>
                </c:pt>
                <c:pt idx="80">
                  <c:v>0.214583</c:v>
                </c:pt>
                <c:pt idx="81">
                  <c:v>0.106250</c:v>
                </c:pt>
                <c:pt idx="82">
                  <c:v>0.225000</c:v>
                </c:pt>
                <c:pt idx="83">
                  <c:v>0.131250</c:v>
                </c:pt>
                <c:pt idx="84">
                  <c:v>0.239583</c:v>
                </c:pt>
                <c:pt idx="85">
                  <c:v>0.333333</c:v>
                </c:pt>
                <c:pt idx="86">
                  <c:v>-0.243750</c:v>
                </c:pt>
                <c:pt idx="87">
                  <c:v>-0.595833</c:v>
                </c:pt>
                <c:pt idx="88">
                  <c:v>-0.860417</c:v>
                </c:pt>
                <c:pt idx="89">
                  <c:v>-0.772917</c:v>
                </c:pt>
                <c:pt idx="90">
                  <c:v>-0.377083</c:v>
                </c:pt>
                <c:pt idx="91">
                  <c:v>-0.235417</c:v>
                </c:pt>
                <c:pt idx="92">
                  <c:v>-0.327083</c:v>
                </c:pt>
                <c:pt idx="93">
                  <c:v>-1.045833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3653"/>
          <c:y val="0.788319"/>
          <c:w val="0.225464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529"/>
          <c:y val="0"/>
          <c:w val="0.216942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2133"/>
          <c:y val="0.208115"/>
          <c:w val="0.983787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367.000000</c:v>
                </c:pt>
                <c:pt idx="1">
                  <c:v>362.000000</c:v>
                </c:pt>
                <c:pt idx="2">
                  <c:v>360.000000</c:v>
                </c:pt>
                <c:pt idx="3">
                  <c:v>346.000000</c:v>
                </c:pt>
                <c:pt idx="4">
                  <c:v>333.000000</c:v>
                </c:pt>
                <c:pt idx="5">
                  <c:v>237.000000</c:v>
                </c:pt>
                <c:pt idx="6">
                  <c:v>185.000000</c:v>
                </c:pt>
                <c:pt idx="7">
                  <c:v>227.000000</c:v>
                </c:pt>
                <c:pt idx="8">
                  <c:v>303.000000</c:v>
                </c:pt>
                <c:pt idx="9">
                  <c:v>267.000000</c:v>
                </c:pt>
                <c:pt idx="10">
                  <c:v>264.000000</c:v>
                </c:pt>
                <c:pt idx="11">
                  <c:v>231.000000</c:v>
                </c:pt>
                <c:pt idx="12">
                  <c:v>273.000000</c:v>
                </c:pt>
                <c:pt idx="13">
                  <c:v>263.000000</c:v>
                </c:pt>
                <c:pt idx="14">
                  <c:v>275.000000</c:v>
                </c:pt>
                <c:pt idx="15">
                  <c:v>236.000000</c:v>
                </c:pt>
                <c:pt idx="16">
                  <c:v>182.000000</c:v>
                </c:pt>
                <c:pt idx="17">
                  <c:v>265.000000</c:v>
                </c:pt>
                <c:pt idx="18">
                  <c:v>274.000000</c:v>
                </c:pt>
                <c:pt idx="19">
                  <c:v>304.000000</c:v>
                </c:pt>
                <c:pt idx="20">
                  <c:v>325.000000</c:v>
                </c:pt>
                <c:pt idx="21">
                  <c:v>344.000000</c:v>
                </c:pt>
                <c:pt idx="22">
                  <c:v>385.000000</c:v>
                </c:pt>
                <c:pt idx="23">
                  <c:v>409.000000</c:v>
                </c:pt>
                <c:pt idx="24">
                  <c:v>380.000000</c:v>
                </c:pt>
                <c:pt idx="25">
                  <c:v>376.000000</c:v>
                </c:pt>
                <c:pt idx="26">
                  <c:v>361.000000</c:v>
                </c:pt>
                <c:pt idx="27">
                  <c:v>330.000000</c:v>
                </c:pt>
                <c:pt idx="28">
                  <c:v>341.000000</c:v>
                </c:pt>
                <c:pt idx="29">
                  <c:v>334.000000</c:v>
                </c:pt>
                <c:pt idx="30">
                  <c:v>0.000000</c:v>
                </c:pt>
                <c:pt idx="32">
                  <c:v>290.000000</c:v>
                </c:pt>
                <c:pt idx="33">
                  <c:v>307.000000</c:v>
                </c:pt>
                <c:pt idx="34">
                  <c:v>343.000000</c:v>
                </c:pt>
                <c:pt idx="35">
                  <c:v>339.000000</c:v>
                </c:pt>
                <c:pt idx="36">
                  <c:v>387.000000</c:v>
                </c:pt>
                <c:pt idx="37">
                  <c:v>396.000000</c:v>
                </c:pt>
                <c:pt idx="38">
                  <c:v>444.000000</c:v>
                </c:pt>
                <c:pt idx="39">
                  <c:v>462.000000</c:v>
                </c:pt>
                <c:pt idx="40">
                  <c:v>488.000000</c:v>
                </c:pt>
                <c:pt idx="41">
                  <c:v>380.000000</c:v>
                </c:pt>
                <c:pt idx="42">
                  <c:v>373.000000</c:v>
                </c:pt>
                <c:pt idx="43">
                  <c:v>367.000000</c:v>
                </c:pt>
                <c:pt idx="44">
                  <c:v>368.000000</c:v>
                </c:pt>
                <c:pt idx="45">
                  <c:v>394.000000</c:v>
                </c:pt>
                <c:pt idx="46">
                  <c:v>350.000000</c:v>
                </c:pt>
                <c:pt idx="47">
                  <c:v>372.000000</c:v>
                </c:pt>
                <c:pt idx="48">
                  <c:v>365.000000</c:v>
                </c:pt>
                <c:pt idx="49">
                  <c:v>371.000000</c:v>
                </c:pt>
                <c:pt idx="50">
                  <c:v>374.000000</c:v>
                </c:pt>
                <c:pt idx="51">
                  <c:v>410.000000</c:v>
                </c:pt>
                <c:pt idx="52">
                  <c:v>416.000000</c:v>
                </c:pt>
                <c:pt idx="53">
                  <c:v>386.000000</c:v>
                </c:pt>
                <c:pt idx="54">
                  <c:v>386.000000</c:v>
                </c:pt>
                <c:pt idx="55">
                  <c:v>369.000000</c:v>
                </c:pt>
                <c:pt idx="56">
                  <c:v>391.000000</c:v>
                </c:pt>
                <c:pt idx="57">
                  <c:v>413.000000</c:v>
                </c:pt>
                <c:pt idx="58">
                  <c:v>469.000000</c:v>
                </c:pt>
                <c:pt idx="59">
                  <c:v>448.000000</c:v>
                </c:pt>
                <c:pt idx="60">
                  <c:v>484.000000</c:v>
                </c:pt>
                <c:pt idx="61">
                  <c:v>481.000000</c:v>
                </c:pt>
                <c:pt idx="64">
                  <c:v>478.000000</c:v>
                </c:pt>
                <c:pt idx="65">
                  <c:v>450.000000</c:v>
                </c:pt>
                <c:pt idx="66">
                  <c:v>507.000000</c:v>
                </c:pt>
                <c:pt idx="67">
                  <c:v>504.000000</c:v>
                </c:pt>
                <c:pt idx="68">
                  <c:v>540.000000</c:v>
                </c:pt>
                <c:pt idx="69">
                  <c:v>502.000000</c:v>
                </c:pt>
                <c:pt idx="70">
                  <c:v>485.000000</c:v>
                </c:pt>
                <c:pt idx="71">
                  <c:v>517.000000</c:v>
                </c:pt>
                <c:pt idx="72">
                  <c:v>562.000000</c:v>
                </c:pt>
                <c:pt idx="73">
                  <c:v>567.000000</c:v>
                </c:pt>
                <c:pt idx="74">
                  <c:v>575.000000</c:v>
                </c:pt>
                <c:pt idx="75">
                  <c:v>586.000000</c:v>
                </c:pt>
                <c:pt idx="76">
                  <c:v>617.000000</c:v>
                </c:pt>
                <c:pt idx="77">
                  <c:v>620.000000</c:v>
                </c:pt>
                <c:pt idx="78">
                  <c:v>614.000000</c:v>
                </c:pt>
                <c:pt idx="79">
                  <c:v>628.000000</c:v>
                </c:pt>
                <c:pt idx="80">
                  <c:v>606.000000</c:v>
                </c:pt>
                <c:pt idx="81">
                  <c:v>637.000000</c:v>
                </c:pt>
                <c:pt idx="82">
                  <c:v>593.000000</c:v>
                </c:pt>
                <c:pt idx="83">
                  <c:v>611.000000</c:v>
                </c:pt>
                <c:pt idx="84">
                  <c:v>606.000000</c:v>
                </c:pt>
                <c:pt idx="85">
                  <c:v>586.000000</c:v>
                </c:pt>
                <c:pt idx="86">
                  <c:v>547.000000</c:v>
                </c:pt>
                <c:pt idx="87">
                  <c:v>538.000000</c:v>
                </c:pt>
                <c:pt idx="88">
                  <c:v>521.000000</c:v>
                </c:pt>
                <c:pt idx="89">
                  <c:v>541.000000</c:v>
                </c:pt>
                <c:pt idx="90">
                  <c:v>579.000000</c:v>
                </c:pt>
                <c:pt idx="91">
                  <c:v>576.000000</c:v>
                </c:pt>
                <c:pt idx="92">
                  <c:v>545.000000</c:v>
                </c:pt>
                <c:pt idx="93">
                  <c:v>524.000000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75"/>
        <c:minorUnit val="87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1283.400000</c:v>
                </c:pt>
                <c:pt idx="1">
                  <c:v>1255.500000</c:v>
                </c:pt>
                <c:pt idx="2">
                  <c:v>1226.500000</c:v>
                </c:pt>
                <c:pt idx="3">
                  <c:v>1200.400000</c:v>
                </c:pt>
                <c:pt idx="4">
                  <c:v>1176.500000</c:v>
                </c:pt>
                <c:pt idx="5">
                  <c:v>1154.600000</c:v>
                </c:pt>
                <c:pt idx="6">
                  <c:v>1133.600000</c:v>
                </c:pt>
                <c:pt idx="7">
                  <c:v>1115.300000</c:v>
                </c:pt>
                <c:pt idx="8">
                  <c:v>1098.700000</c:v>
                </c:pt>
                <c:pt idx="9">
                  <c:v>1083.800000</c:v>
                </c:pt>
                <c:pt idx="10">
                  <c:v>1070.300000</c:v>
                </c:pt>
                <c:pt idx="11">
                  <c:v>1057.500000</c:v>
                </c:pt>
                <c:pt idx="12">
                  <c:v>1049.600000</c:v>
                </c:pt>
                <c:pt idx="13">
                  <c:v>1053.800000</c:v>
                </c:pt>
                <c:pt idx="14">
                  <c:v>1083.900000</c:v>
                </c:pt>
                <c:pt idx="15">
                  <c:v>1137.600000</c:v>
                </c:pt>
                <c:pt idx="16">
                  <c:v>1217.100000</c:v>
                </c:pt>
                <c:pt idx="17">
                  <c:v>1337.100000</c:v>
                </c:pt>
                <c:pt idx="18">
                  <c:v>1489.400000</c:v>
                </c:pt>
                <c:pt idx="19">
                  <c:v>1629.800000</c:v>
                </c:pt>
                <c:pt idx="20">
                  <c:v>1727.200000</c:v>
                </c:pt>
                <c:pt idx="21">
                  <c:v>1799.400000</c:v>
                </c:pt>
                <c:pt idx="22">
                  <c:v>1862.900000</c:v>
                </c:pt>
                <c:pt idx="23">
                  <c:v>1919.000000</c:v>
                </c:pt>
                <c:pt idx="24">
                  <c:v>1967.900000</c:v>
                </c:pt>
                <c:pt idx="25">
                  <c:v>2012.600000</c:v>
                </c:pt>
                <c:pt idx="26">
                  <c:v>2058.000000</c:v>
                </c:pt>
                <c:pt idx="27">
                  <c:v>2097.000000</c:v>
                </c:pt>
                <c:pt idx="28">
                  <c:v>2126.600000</c:v>
                </c:pt>
                <c:pt idx="29">
                  <c:v>2142.900000</c:v>
                </c:pt>
                <c:pt idx="30">
                  <c:v>2147.000000</c:v>
                </c:pt>
                <c:pt idx="31">
                  <c:v>2138.100000</c:v>
                </c:pt>
                <c:pt idx="32">
                  <c:v>2111.100000</c:v>
                </c:pt>
                <c:pt idx="33">
                  <c:v>2062.600000</c:v>
                </c:pt>
                <c:pt idx="34">
                  <c:v>2022.800000</c:v>
                </c:pt>
                <c:pt idx="35">
                  <c:v>1993.500000</c:v>
                </c:pt>
                <c:pt idx="36">
                  <c:v>1974.900000</c:v>
                </c:pt>
                <c:pt idx="37">
                  <c:v>1932.400000</c:v>
                </c:pt>
                <c:pt idx="38">
                  <c:v>1858.400000</c:v>
                </c:pt>
                <c:pt idx="39">
                  <c:v>1784.500000</c:v>
                </c:pt>
                <c:pt idx="40">
                  <c:v>1712.200000</c:v>
                </c:pt>
                <c:pt idx="41">
                  <c:v>1636.000000</c:v>
                </c:pt>
                <c:pt idx="42">
                  <c:v>1562.400000</c:v>
                </c:pt>
                <c:pt idx="43">
                  <c:v>1499.500000</c:v>
                </c:pt>
                <c:pt idx="44">
                  <c:v>1444.200000</c:v>
                </c:pt>
                <c:pt idx="45">
                  <c:v>1397.300000</c:v>
                </c:pt>
                <c:pt idx="46">
                  <c:v>1358.500000</c:v>
                </c:pt>
                <c:pt idx="47">
                  <c:v>1325.100000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50"/>
        <c:minorUnit val="27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2021-Trimestre 2 - Distribution des min et des max</a:t>
            </a:r>
          </a:p>
        </c:rich>
      </c:tx>
      <c:layout>
        <c:manualLayout>
          <c:xMode val="edge"/>
          <c:yMode val="edge"/>
          <c:x val="0.0707868"/>
          <c:y val="0"/>
          <c:w val="0.85842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3.000000</c:v>
                </c:pt>
                <c:pt idx="7">
                  <c:v>1.000000</c:v>
                </c:pt>
                <c:pt idx="8">
                  <c:v>5.000000</c:v>
                </c:pt>
                <c:pt idx="9">
                  <c:v>12.000000</c:v>
                </c:pt>
                <c:pt idx="10">
                  <c:v>27.000000</c:v>
                </c:pt>
                <c:pt idx="11">
                  <c:v>34.000000</c:v>
                </c:pt>
                <c:pt idx="12">
                  <c:v>14.000000</c:v>
                </c:pt>
                <c:pt idx="13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2.000000</c:v>
                </c:pt>
                <c:pt idx="6">
                  <c:v>15.000000</c:v>
                </c:pt>
                <c:pt idx="7">
                  <c:v>27.000000</c:v>
                </c:pt>
                <c:pt idx="8">
                  <c:v>31.000000</c:v>
                </c:pt>
                <c:pt idx="9">
                  <c:v>16.000000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0"/>
        <c:minorUnit val="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2021 -Trimestre 2 - Distribution des écarts Max-Min</a:t>
            </a:r>
          </a:p>
        </c:rich>
      </c:tx>
      <c:layout>
        <c:manualLayout>
          <c:xMode val="edge"/>
          <c:yMode val="edge"/>
          <c:x val="0.0520196"/>
          <c:y val="0"/>
          <c:w val="0.895961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3.000000</c:v>
                </c:pt>
                <c:pt idx="3">
                  <c:v>1.000000</c:v>
                </c:pt>
                <c:pt idx="4">
                  <c:v>5.000000</c:v>
                </c:pt>
                <c:pt idx="5">
                  <c:v>8.000000</c:v>
                </c:pt>
                <c:pt idx="6">
                  <c:v>8.000000</c:v>
                </c:pt>
                <c:pt idx="7">
                  <c:v>4.000000</c:v>
                </c:pt>
                <c:pt idx="8">
                  <c:v>28.000000</c:v>
                </c:pt>
                <c:pt idx="9">
                  <c:v>15.000000</c:v>
                </c:pt>
                <c:pt idx="10">
                  <c:v>11.000000</c:v>
                </c:pt>
                <c:pt idx="11">
                  <c:v>7.000000</c:v>
                </c:pt>
                <c:pt idx="12">
                  <c:v>3.000000</c:v>
                </c:pt>
                <c:pt idx="13">
                  <c:v>3.000000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7.5"/>
        <c:minorUnit val="3.7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80041"/>
          <c:y val="0"/>
          <c:w val="0.239918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436"/>
          <c:y val="0.137741"/>
          <c:w val="0.982564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2021 -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2135.940000</c:v>
                </c:pt>
                <c:pt idx="1">
                  <c:v>2110.460000</c:v>
                </c:pt>
                <c:pt idx="2">
                  <c:v>2044.800000</c:v>
                </c:pt>
                <c:pt idx="3">
                  <c:v>1871.860000</c:v>
                </c:pt>
                <c:pt idx="4">
                  <c:v>1771.560000</c:v>
                </c:pt>
                <c:pt idx="5">
                  <c:v>848.460000</c:v>
                </c:pt>
                <c:pt idx="6">
                  <c:v>571.650000</c:v>
                </c:pt>
                <c:pt idx="7">
                  <c:v>892.110000</c:v>
                </c:pt>
                <c:pt idx="8">
                  <c:v>1481.670000</c:v>
                </c:pt>
                <c:pt idx="9">
                  <c:v>1081.350000</c:v>
                </c:pt>
                <c:pt idx="10">
                  <c:v>1082.400000</c:v>
                </c:pt>
                <c:pt idx="11">
                  <c:v>836.220000</c:v>
                </c:pt>
                <c:pt idx="12">
                  <c:v>1209.390000</c:v>
                </c:pt>
                <c:pt idx="13">
                  <c:v>1128.270000</c:v>
                </c:pt>
                <c:pt idx="14">
                  <c:v>1237.500000</c:v>
                </c:pt>
                <c:pt idx="15">
                  <c:v>892.080000</c:v>
                </c:pt>
                <c:pt idx="16">
                  <c:v>522.340000</c:v>
                </c:pt>
                <c:pt idx="17">
                  <c:v>1155.400000</c:v>
                </c:pt>
                <c:pt idx="18">
                  <c:v>1213.820000</c:v>
                </c:pt>
                <c:pt idx="19">
                  <c:v>1498.720000</c:v>
                </c:pt>
                <c:pt idx="20">
                  <c:v>1641.250000</c:v>
                </c:pt>
                <c:pt idx="21">
                  <c:v>1892.000000</c:v>
                </c:pt>
                <c:pt idx="22">
                  <c:v>2348.500000</c:v>
                </c:pt>
                <c:pt idx="23">
                  <c:v>2633.960000</c:v>
                </c:pt>
                <c:pt idx="24">
                  <c:v>2253.400000</c:v>
                </c:pt>
                <c:pt idx="25">
                  <c:v>2188.320000</c:v>
                </c:pt>
                <c:pt idx="26">
                  <c:v>1981.890000</c:v>
                </c:pt>
                <c:pt idx="27">
                  <c:v>1626.900000</c:v>
                </c:pt>
                <c:pt idx="28">
                  <c:v>1766.380000</c:v>
                </c:pt>
                <c:pt idx="29">
                  <c:v>1716.760000</c:v>
                </c:pt>
                <c:pt idx="30">
                  <c:v>0.000000</c:v>
                </c:pt>
                <c:pt idx="31">
                  <c:v>1472.108387</c:v>
                </c:pt>
                <c:pt idx="32">
                  <c:v>1252.800000</c:v>
                </c:pt>
                <c:pt idx="33">
                  <c:v>1495.090000</c:v>
                </c:pt>
                <c:pt idx="34">
                  <c:v>1855.630000</c:v>
                </c:pt>
                <c:pt idx="35">
                  <c:v>1827.210000</c:v>
                </c:pt>
                <c:pt idx="36">
                  <c:v>2325.870000</c:v>
                </c:pt>
                <c:pt idx="37">
                  <c:v>2463.120000</c:v>
                </c:pt>
                <c:pt idx="38">
                  <c:v>2997.000000</c:v>
                </c:pt>
                <c:pt idx="39">
                  <c:v>3354.120000</c:v>
                </c:pt>
                <c:pt idx="40">
                  <c:v>3620.960000</c:v>
                </c:pt>
                <c:pt idx="41">
                  <c:v>2105.200000</c:v>
                </c:pt>
                <c:pt idx="42">
                  <c:v>2099.990000</c:v>
                </c:pt>
                <c:pt idx="43">
                  <c:v>2084.560000</c:v>
                </c:pt>
                <c:pt idx="44">
                  <c:v>2097.600000</c:v>
                </c:pt>
                <c:pt idx="45">
                  <c:v>2364.000000</c:v>
                </c:pt>
                <c:pt idx="46">
                  <c:v>1865.500000</c:v>
                </c:pt>
                <c:pt idx="47">
                  <c:v>2086.920000</c:v>
                </c:pt>
                <c:pt idx="48">
                  <c:v>2065.900000</c:v>
                </c:pt>
                <c:pt idx="49">
                  <c:v>2110.990000</c:v>
                </c:pt>
                <c:pt idx="50">
                  <c:v>2157.980000</c:v>
                </c:pt>
                <c:pt idx="51">
                  <c:v>2599.400000</c:v>
                </c:pt>
                <c:pt idx="52">
                  <c:v>2666.560000</c:v>
                </c:pt>
                <c:pt idx="53">
                  <c:v>2242.660000</c:v>
                </c:pt>
                <c:pt idx="54">
                  <c:v>2312.140000</c:v>
                </c:pt>
                <c:pt idx="55">
                  <c:v>2044.260000</c:v>
                </c:pt>
                <c:pt idx="56">
                  <c:v>2342.090000</c:v>
                </c:pt>
                <c:pt idx="57">
                  <c:v>2634.940000</c:v>
                </c:pt>
                <c:pt idx="58">
                  <c:v>3400.250000</c:v>
                </c:pt>
                <c:pt idx="59">
                  <c:v>3059.840000</c:v>
                </c:pt>
                <c:pt idx="60">
                  <c:v>3600.960000</c:v>
                </c:pt>
                <c:pt idx="61">
                  <c:v>3506.490000</c:v>
                </c:pt>
                <c:pt idx="62">
                  <c:v>0.000000</c:v>
                </c:pt>
                <c:pt idx="63">
                  <c:v>2343.226774</c:v>
                </c:pt>
                <c:pt idx="64">
                  <c:v>3498.960000</c:v>
                </c:pt>
                <c:pt idx="65">
                  <c:v>3046.500000</c:v>
                </c:pt>
                <c:pt idx="66">
                  <c:v>3903.900000</c:v>
                </c:pt>
                <c:pt idx="67">
                  <c:v>3860.640000</c:v>
                </c:pt>
                <c:pt idx="68">
                  <c:v>4384.800000</c:v>
                </c:pt>
                <c:pt idx="69">
                  <c:v>3800.140000</c:v>
                </c:pt>
                <c:pt idx="70">
                  <c:v>3574.450000</c:v>
                </c:pt>
                <c:pt idx="71">
                  <c:v>4042.940000</c:v>
                </c:pt>
                <c:pt idx="72">
                  <c:v>4754.520000</c:v>
                </c:pt>
                <c:pt idx="73">
                  <c:v>4836.510000</c:v>
                </c:pt>
                <c:pt idx="74">
                  <c:v>4985.250000</c:v>
                </c:pt>
                <c:pt idx="75">
                  <c:v>5168.520000</c:v>
                </c:pt>
                <c:pt idx="76">
                  <c:v>5744.270000</c:v>
                </c:pt>
                <c:pt idx="77">
                  <c:v>5741.200000</c:v>
                </c:pt>
                <c:pt idx="78">
                  <c:v>5642.660000</c:v>
                </c:pt>
                <c:pt idx="79">
                  <c:v>5890.640000</c:v>
                </c:pt>
                <c:pt idx="80">
                  <c:v>5435.820000</c:v>
                </c:pt>
                <c:pt idx="81">
                  <c:v>5994.170000</c:v>
                </c:pt>
                <c:pt idx="82">
                  <c:v>5242.120000</c:v>
                </c:pt>
                <c:pt idx="83">
                  <c:v>5505.110000</c:v>
                </c:pt>
                <c:pt idx="84">
                  <c:v>5460.060000</c:v>
                </c:pt>
                <c:pt idx="85">
                  <c:v>5109.920000</c:v>
                </c:pt>
                <c:pt idx="86">
                  <c:v>4512.750000</c:v>
                </c:pt>
                <c:pt idx="87">
                  <c:v>4336.280000</c:v>
                </c:pt>
                <c:pt idx="88">
                  <c:v>4063.800000</c:v>
                </c:pt>
                <c:pt idx="89">
                  <c:v>4452.430000</c:v>
                </c:pt>
                <c:pt idx="90">
                  <c:v>5054.670000</c:v>
                </c:pt>
                <c:pt idx="91">
                  <c:v>4999.680000</c:v>
                </c:pt>
                <c:pt idx="92">
                  <c:v>4452.650000</c:v>
                </c:pt>
                <c:pt idx="93">
                  <c:v>4113.400000</c:v>
                </c:pt>
                <c:pt idx="94">
                  <c:v>0.000000</c:v>
                </c:pt>
                <c:pt idx="95">
                  <c:v>4568.024516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1500"/>
        <c:minorUnit val="750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96823"/>
          <c:y val="0.0126806"/>
          <c:w val="0.89882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165815</xdr:rowOff>
    </xdr:from>
    <xdr:to>
      <xdr:col>95</xdr:col>
      <xdr:colOff>70891</xdr:colOff>
      <xdr:row>112</xdr:row>
      <xdr:rowOff>7835</xdr:rowOff>
    </xdr:to>
    <xdr:graphicFrame>
      <xdr:nvGraphicFramePr>
        <xdr:cNvPr id="2" name="Graphique 2D linéaire"/>
        <xdr:cNvGraphicFramePr/>
      </xdr:nvGraphicFramePr>
      <xdr:xfrm>
        <a:off x="-22832" y="19092625"/>
        <a:ext cx="34754592" cy="53144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37384</xdr:rowOff>
    </xdr:from>
    <xdr:to>
      <xdr:col>95</xdr:col>
      <xdr:colOff>149294</xdr:colOff>
      <xdr:row>81</xdr:row>
      <xdr:rowOff>74984</xdr:rowOff>
    </xdr:to>
    <xdr:graphicFrame>
      <xdr:nvGraphicFramePr>
        <xdr:cNvPr id="3" name="Graphique 2D à colonnes"/>
        <xdr:cNvGraphicFramePr/>
      </xdr:nvGraphicFramePr>
      <xdr:xfrm>
        <a:off x="-1" y="15579644"/>
        <a:ext cx="34832996" cy="34221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Graphique 2D à barres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385253</xdr:colOff>
      <xdr:row>65</xdr:row>
      <xdr:rowOff>148346</xdr:rowOff>
    </xdr:from>
    <xdr:to>
      <xdr:col>114</xdr:col>
      <xdr:colOff>75874</xdr:colOff>
      <xdr:row>87</xdr:row>
      <xdr:rowOff>26964</xdr:rowOff>
    </xdr:to>
    <xdr:graphicFrame>
      <xdr:nvGraphicFramePr>
        <xdr:cNvPr id="5" name="Graphique 2D linéaire"/>
        <xdr:cNvGraphicFramePr/>
      </xdr:nvGraphicFramePr>
      <xdr:xfrm>
        <a:off x="35424553" y="16240516"/>
        <a:ext cx="7069322" cy="37724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54910</xdr:rowOff>
    </xdr:from>
    <xdr:to>
      <xdr:col>114</xdr:col>
      <xdr:colOff>31851</xdr:colOff>
      <xdr:row>109</xdr:row>
      <xdr:rowOff>40208</xdr:rowOff>
    </xdr:to>
    <xdr:graphicFrame>
      <xdr:nvGraphicFramePr>
        <xdr:cNvPr id="6" name="Graphique 2D linéaire"/>
        <xdr:cNvGraphicFramePr/>
      </xdr:nvGraphicFramePr>
      <xdr:xfrm>
        <a:off x="35460769" y="20747020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les mesures entre 18h et 20h surévaluées les jours les plus chauds (exposition directe au soleil et murs rayonnants) ont été forcées à leur niveau de 18h.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0</xdr:colOff>
      <xdr:row>113</xdr:row>
      <xdr:rowOff>160306</xdr:rowOff>
    </xdr:from>
    <xdr:to>
      <xdr:col>96</xdr:col>
      <xdr:colOff>333616</xdr:colOff>
      <xdr:row>135</xdr:row>
      <xdr:rowOff>135579</xdr:rowOff>
    </xdr:to>
    <xdr:graphicFrame>
      <xdr:nvGraphicFramePr>
        <xdr:cNvPr id="8" name="Graphique 2D à colonnes"/>
        <xdr:cNvGraphicFramePr/>
      </xdr:nvGraphicFramePr>
      <xdr:xfrm>
        <a:off x="-2377" y="24736076"/>
        <a:ext cx="35372918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51" customWidth="1"/>
    <col min="100" max="153" width="4.4375" style="51" customWidth="1"/>
    <col min="154" max="16384" width="9.73438" style="5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10.2</v>
      </c>
      <c r="C4" s="14">
        <v>8.5</v>
      </c>
      <c r="D4" s="14">
        <v>10.4</v>
      </c>
      <c r="E4" s="14">
        <v>11</v>
      </c>
      <c r="F4" s="14">
        <v>8.6</v>
      </c>
      <c r="G4" s="14">
        <v>9.9</v>
      </c>
      <c r="H4" s="14">
        <v>4.8</v>
      </c>
      <c r="I4" s="14">
        <v>2.1</v>
      </c>
      <c r="J4" s="14">
        <v>5.8</v>
      </c>
      <c r="K4" s="14">
        <v>11.7</v>
      </c>
      <c r="L4" s="14">
        <v>8.800000000000001</v>
      </c>
      <c r="M4" s="14">
        <v>10.6</v>
      </c>
      <c r="N4" s="14">
        <v>6.9</v>
      </c>
      <c r="O4" s="14">
        <v>5.7</v>
      </c>
      <c r="P4" s="14">
        <v>6.7</v>
      </c>
      <c r="Q4" s="14">
        <v>9</v>
      </c>
      <c r="R4" s="14">
        <v>7.9</v>
      </c>
      <c r="S4" s="14">
        <v>6.2</v>
      </c>
      <c r="T4" s="14">
        <v>7.7</v>
      </c>
      <c r="U4" s="14">
        <v>6.8</v>
      </c>
      <c r="V4" s="14">
        <v>11.3</v>
      </c>
      <c r="W4" s="14">
        <v>9</v>
      </c>
      <c r="X4" s="14">
        <v>10</v>
      </c>
      <c r="Y4" s="14">
        <v>11</v>
      </c>
      <c r="Z4" s="14">
        <v>11.6</v>
      </c>
      <c r="AA4" s="14">
        <v>12.8</v>
      </c>
      <c r="AB4" s="14">
        <v>12.8</v>
      </c>
      <c r="AC4" s="14">
        <v>14.3</v>
      </c>
      <c r="AD4" s="14">
        <v>13.1</v>
      </c>
      <c r="AE4" s="14">
        <v>11.4</v>
      </c>
      <c r="AF4" t="s" s="15">
        <v>4</v>
      </c>
      <c r="AG4" s="16">
        <v>0.01041666666666667</v>
      </c>
      <c r="AH4" s="14">
        <v>13.2</v>
      </c>
      <c r="AI4" s="14">
        <v>8.199999999999999</v>
      </c>
      <c r="AJ4" s="14">
        <v>10</v>
      </c>
      <c r="AK4" s="14">
        <v>9.4</v>
      </c>
      <c r="AL4" s="14">
        <v>11.2</v>
      </c>
      <c r="AM4" s="14">
        <v>10.7</v>
      </c>
      <c r="AN4" s="14">
        <v>14.7</v>
      </c>
      <c r="AO4" s="14">
        <v>11.1</v>
      </c>
      <c r="AP4" s="14">
        <v>16.8</v>
      </c>
      <c r="AQ4" s="14">
        <v>18.7</v>
      </c>
      <c r="AR4" s="14">
        <v>14.4</v>
      </c>
      <c r="AS4" s="14">
        <v>11.9</v>
      </c>
      <c r="AT4" s="14">
        <v>12.2</v>
      </c>
      <c r="AU4" s="14">
        <v>13.9</v>
      </c>
      <c r="AV4" s="14">
        <v>13</v>
      </c>
      <c r="AW4" s="14">
        <v>14.4</v>
      </c>
      <c r="AX4" s="14">
        <v>12.9</v>
      </c>
      <c r="AY4" s="14">
        <v>13.7</v>
      </c>
      <c r="AZ4" s="14">
        <v>12.6</v>
      </c>
      <c r="BA4" s="14">
        <v>13.1</v>
      </c>
      <c r="BB4" s="14">
        <v>13</v>
      </c>
      <c r="BC4" s="14">
        <v>16.1</v>
      </c>
      <c r="BD4" s="14">
        <v>12.8</v>
      </c>
      <c r="BE4" s="14">
        <v>14.8</v>
      </c>
      <c r="BF4" s="14">
        <v>13.3</v>
      </c>
      <c r="BG4" s="14">
        <v>12.9</v>
      </c>
      <c r="BH4" s="14">
        <v>14.1</v>
      </c>
      <c r="BI4" s="14">
        <v>15.6</v>
      </c>
      <c r="BJ4" s="14">
        <v>14.7</v>
      </c>
      <c r="BK4" s="14">
        <v>17.8</v>
      </c>
      <c r="BL4" s="14">
        <v>0</v>
      </c>
      <c r="BM4" s="16">
        <v>0.01041666666666667</v>
      </c>
      <c r="BN4" s="14">
        <v>15.8</v>
      </c>
      <c r="BO4" s="14">
        <v>18.1</v>
      </c>
      <c r="BP4" s="14">
        <v>17.2</v>
      </c>
      <c r="BQ4" s="14">
        <v>17.4</v>
      </c>
      <c r="BR4" s="14">
        <v>18.9</v>
      </c>
      <c r="BS4" s="14">
        <v>18.5</v>
      </c>
      <c r="BT4" s="14">
        <v>17.4</v>
      </c>
      <c r="BU4" s="14">
        <v>17.4</v>
      </c>
      <c r="BV4" s="14">
        <v>20</v>
      </c>
      <c r="BW4" s="14">
        <v>20</v>
      </c>
      <c r="BX4" s="14">
        <v>20.6</v>
      </c>
      <c r="BY4" s="14">
        <v>20.1</v>
      </c>
      <c r="BZ4" s="14">
        <v>20.4</v>
      </c>
      <c r="CA4" s="14">
        <v>22.5</v>
      </c>
      <c r="CB4" s="14">
        <v>21.8</v>
      </c>
      <c r="CC4" s="14">
        <v>23</v>
      </c>
      <c r="CD4" s="14">
        <v>24.3</v>
      </c>
      <c r="CE4" s="14">
        <v>23.8</v>
      </c>
      <c r="CF4" s="14">
        <v>23</v>
      </c>
      <c r="CG4" s="14">
        <v>22.9</v>
      </c>
      <c r="CH4" s="14">
        <v>23.3</v>
      </c>
      <c r="CI4" s="14">
        <v>22.2</v>
      </c>
      <c r="CJ4" s="14">
        <v>19.3</v>
      </c>
      <c r="CK4" s="14">
        <v>20.1</v>
      </c>
      <c r="CL4" s="14">
        <v>19.9</v>
      </c>
      <c r="CM4" s="14">
        <v>17.8</v>
      </c>
      <c r="CN4" s="14">
        <v>19.4</v>
      </c>
      <c r="CO4" s="14">
        <v>20.2</v>
      </c>
      <c r="CP4" s="14">
        <v>20.3</v>
      </c>
      <c r="CQ4" s="14">
        <v>20</v>
      </c>
      <c r="CR4" t="s" s="15">
        <v>4</v>
      </c>
      <c r="CS4" s="17">
        <f>SUM(B4:AF4)+SUM(AH4:BL4)+SUM(BN4:CR4)</f>
        <v>1283.4</v>
      </c>
      <c r="CT4" s="18"/>
    </row>
    <row r="5" ht="18.5" customHeight="1">
      <c r="A5" s="19">
        <f>A4+(30*0.000694444444444444)</f>
        <v>0.03125</v>
      </c>
      <c r="B5" s="14">
        <v>9.9</v>
      </c>
      <c r="C5" s="14">
        <v>7.9</v>
      </c>
      <c r="D5" s="14">
        <v>10.1</v>
      </c>
      <c r="E5" s="14">
        <v>10.7</v>
      </c>
      <c r="F5" s="14">
        <v>8.1</v>
      </c>
      <c r="G5" s="14">
        <v>11.1</v>
      </c>
      <c r="H5" s="14">
        <v>4.5</v>
      </c>
      <c r="I5" s="14">
        <v>2.1</v>
      </c>
      <c r="J5" s="14">
        <v>6.1</v>
      </c>
      <c r="K5" s="14">
        <v>11.6</v>
      </c>
      <c r="L5" s="14">
        <v>8.800000000000001</v>
      </c>
      <c r="M5" s="14">
        <v>10</v>
      </c>
      <c r="N5" s="14">
        <v>6.8</v>
      </c>
      <c r="O5" s="14">
        <v>5.3</v>
      </c>
      <c r="P5" s="14">
        <v>6.1</v>
      </c>
      <c r="Q5" s="14">
        <v>8.4</v>
      </c>
      <c r="R5" s="14">
        <v>7.4</v>
      </c>
      <c r="S5" s="14">
        <v>5.6</v>
      </c>
      <c r="T5" s="14">
        <v>7.2</v>
      </c>
      <c r="U5" s="14">
        <v>6.5</v>
      </c>
      <c r="V5" s="14">
        <v>11.1</v>
      </c>
      <c r="W5" s="14">
        <v>8.699999999999999</v>
      </c>
      <c r="X5" s="14">
        <v>9.699999999999999</v>
      </c>
      <c r="Y5" s="14">
        <v>10.7</v>
      </c>
      <c r="Z5" s="14">
        <v>11</v>
      </c>
      <c r="AA5" s="14">
        <v>12.6</v>
      </c>
      <c r="AB5" s="14">
        <v>12.8</v>
      </c>
      <c r="AC5" s="14">
        <v>14.1</v>
      </c>
      <c r="AD5" s="14">
        <v>13.1</v>
      </c>
      <c r="AE5" s="14">
        <v>11.1</v>
      </c>
      <c r="AF5" t="s" s="15">
        <v>4</v>
      </c>
      <c r="AG5" s="20">
        <f>AG4+(30*0.000694444444444444)</f>
        <v>0.03125</v>
      </c>
      <c r="AH5" s="14">
        <v>13.4</v>
      </c>
      <c r="AI5" s="14">
        <v>8.1</v>
      </c>
      <c r="AJ5" s="14">
        <v>9.6</v>
      </c>
      <c r="AK5" s="14">
        <v>8.9</v>
      </c>
      <c r="AL5" s="14">
        <v>11.2</v>
      </c>
      <c r="AM5" s="14">
        <v>10.6</v>
      </c>
      <c r="AN5" s="14">
        <v>14.7</v>
      </c>
      <c r="AO5" s="14">
        <v>10.7</v>
      </c>
      <c r="AP5" s="14">
        <v>16.3</v>
      </c>
      <c r="AQ5" s="14">
        <v>18.7</v>
      </c>
      <c r="AR5" s="14">
        <v>14.4</v>
      </c>
      <c r="AS5" s="14">
        <v>11.7</v>
      </c>
      <c r="AT5" s="14">
        <v>12</v>
      </c>
      <c r="AU5" s="14">
        <v>14</v>
      </c>
      <c r="AV5" s="14">
        <v>12.8</v>
      </c>
      <c r="AW5" s="14">
        <v>14.3</v>
      </c>
      <c r="AX5" s="14">
        <v>12.3</v>
      </c>
      <c r="AY5" s="14">
        <v>13.5</v>
      </c>
      <c r="AZ5" s="14">
        <v>12.3</v>
      </c>
      <c r="BA5" s="14">
        <v>12.5</v>
      </c>
      <c r="BB5" s="14">
        <v>12.9</v>
      </c>
      <c r="BC5" s="14">
        <v>16</v>
      </c>
      <c r="BD5" s="14">
        <v>12.3</v>
      </c>
      <c r="BE5" s="14">
        <v>14.6</v>
      </c>
      <c r="BF5" s="14">
        <v>12.9</v>
      </c>
      <c r="BG5" s="14">
        <v>13</v>
      </c>
      <c r="BH5" s="14">
        <v>13.6</v>
      </c>
      <c r="BI5" s="14">
        <v>15.3</v>
      </c>
      <c r="BJ5" s="14">
        <v>14.5</v>
      </c>
      <c r="BK5" s="14">
        <v>17</v>
      </c>
      <c r="BL5" s="14">
        <v>0</v>
      </c>
      <c r="BM5" s="20">
        <f>BM4+(30*0.000694444444444444)</f>
        <v>0.03125</v>
      </c>
      <c r="BN5" s="14">
        <v>15.2</v>
      </c>
      <c r="BO5" s="14">
        <v>17.1</v>
      </c>
      <c r="BP5" s="14">
        <v>16.6</v>
      </c>
      <c r="BQ5" s="14">
        <v>16.8</v>
      </c>
      <c r="BR5" s="14">
        <v>19</v>
      </c>
      <c r="BS5" s="14">
        <v>18.1</v>
      </c>
      <c r="BT5" s="14">
        <v>16.8</v>
      </c>
      <c r="BU5" s="14">
        <v>17.1</v>
      </c>
      <c r="BV5" s="14">
        <v>19.7</v>
      </c>
      <c r="BW5" s="14">
        <v>19.7</v>
      </c>
      <c r="BX5" s="14">
        <v>19.8</v>
      </c>
      <c r="BY5" s="14">
        <v>19.9</v>
      </c>
      <c r="BZ5" s="14">
        <v>20</v>
      </c>
      <c r="CA5" s="14">
        <v>22</v>
      </c>
      <c r="CB5" s="14">
        <v>21.5</v>
      </c>
      <c r="CC5" s="14">
        <v>22.6</v>
      </c>
      <c r="CD5" s="14">
        <v>23.8</v>
      </c>
      <c r="CE5" s="14">
        <v>24</v>
      </c>
      <c r="CF5" s="14">
        <v>22.2</v>
      </c>
      <c r="CG5" s="14">
        <v>23.3</v>
      </c>
      <c r="CH5" s="14">
        <v>22.9</v>
      </c>
      <c r="CI5" s="14">
        <v>21.6</v>
      </c>
      <c r="CJ5" s="14">
        <v>18.7</v>
      </c>
      <c r="CK5" s="14">
        <v>19.5</v>
      </c>
      <c r="CL5" s="14">
        <v>19.2</v>
      </c>
      <c r="CM5" s="14">
        <v>17.1</v>
      </c>
      <c r="CN5" s="14">
        <v>18.9</v>
      </c>
      <c r="CO5" s="14">
        <v>19.7</v>
      </c>
      <c r="CP5" s="14">
        <v>20</v>
      </c>
      <c r="CQ5" s="14">
        <v>19.5</v>
      </c>
      <c r="CR5" t="s" s="15">
        <v>4</v>
      </c>
      <c r="CS5" s="17">
        <f>SUM(B5:AF5)+SUM(AH5:BL5)+SUM(BN5:CR5)</f>
        <v>1255.5</v>
      </c>
      <c r="CT5" s="18"/>
    </row>
    <row r="6" ht="18.5" customHeight="1">
      <c r="A6" s="19">
        <f>A5+(30*0.000694444444444444)</f>
        <v>0.05208333333333334</v>
      </c>
      <c r="B6" s="14">
        <v>9.4</v>
      </c>
      <c r="C6" s="14">
        <v>7.5</v>
      </c>
      <c r="D6" s="14">
        <v>9.800000000000001</v>
      </c>
      <c r="E6" s="14">
        <v>10.4</v>
      </c>
      <c r="F6" s="14">
        <v>7.9</v>
      </c>
      <c r="G6" s="14">
        <v>11.6</v>
      </c>
      <c r="H6" s="14">
        <v>4.3</v>
      </c>
      <c r="I6" s="14">
        <v>1.8</v>
      </c>
      <c r="J6" s="14">
        <v>6.5</v>
      </c>
      <c r="K6" s="14">
        <v>11.4</v>
      </c>
      <c r="L6" s="14">
        <v>8.800000000000001</v>
      </c>
      <c r="M6" s="14">
        <v>9.199999999999999</v>
      </c>
      <c r="N6" s="14">
        <v>6.4</v>
      </c>
      <c r="O6" s="14">
        <v>5.2</v>
      </c>
      <c r="P6" s="14">
        <v>5.5</v>
      </c>
      <c r="Q6" s="14">
        <v>7.8</v>
      </c>
      <c r="R6" s="14">
        <v>6.8</v>
      </c>
      <c r="S6" s="14">
        <v>5</v>
      </c>
      <c r="T6" s="14">
        <v>6.7</v>
      </c>
      <c r="U6" s="14">
        <v>6.2</v>
      </c>
      <c r="V6" s="14">
        <v>11.3</v>
      </c>
      <c r="W6" s="14">
        <v>8.199999999999999</v>
      </c>
      <c r="X6" s="14">
        <v>9.4</v>
      </c>
      <c r="Y6" s="14">
        <v>10.3</v>
      </c>
      <c r="Z6" s="14">
        <v>10.7</v>
      </c>
      <c r="AA6" s="14">
        <v>12.4</v>
      </c>
      <c r="AB6" s="14">
        <v>12.9</v>
      </c>
      <c r="AC6" s="14">
        <v>13.9</v>
      </c>
      <c r="AD6" s="14">
        <v>13.1</v>
      </c>
      <c r="AE6" s="14">
        <v>10.8</v>
      </c>
      <c r="AF6" t="s" s="15">
        <v>4</v>
      </c>
      <c r="AG6" s="20">
        <f>AG5+(30*0.000694444444444444)</f>
        <v>0.05208333333333334</v>
      </c>
      <c r="AH6" s="14">
        <v>13.5</v>
      </c>
      <c r="AI6" s="14">
        <v>7.9</v>
      </c>
      <c r="AJ6" s="14">
        <v>9.1</v>
      </c>
      <c r="AK6" s="14">
        <v>8.6</v>
      </c>
      <c r="AL6" s="14">
        <v>11.2</v>
      </c>
      <c r="AM6" s="14">
        <v>10.3</v>
      </c>
      <c r="AN6" s="14">
        <v>14.7</v>
      </c>
      <c r="AO6" s="14">
        <v>10.2</v>
      </c>
      <c r="AP6" s="14">
        <v>15.9</v>
      </c>
      <c r="AQ6" s="14">
        <v>18.7</v>
      </c>
      <c r="AR6" s="14">
        <v>14.4</v>
      </c>
      <c r="AS6" s="14">
        <v>11.4</v>
      </c>
      <c r="AT6" s="14">
        <v>11.7</v>
      </c>
      <c r="AU6" s="14">
        <v>14</v>
      </c>
      <c r="AV6" s="14">
        <v>12.5</v>
      </c>
      <c r="AW6" s="14">
        <v>14.2</v>
      </c>
      <c r="AX6" s="14">
        <v>11.7</v>
      </c>
      <c r="AY6" s="14">
        <v>13</v>
      </c>
      <c r="AZ6" s="14">
        <v>12</v>
      </c>
      <c r="BA6" s="14">
        <v>12.3</v>
      </c>
      <c r="BB6" s="14">
        <v>12.8</v>
      </c>
      <c r="BC6" s="14">
        <v>15.7</v>
      </c>
      <c r="BD6" s="14">
        <v>11.7</v>
      </c>
      <c r="BE6" s="14">
        <v>14.4</v>
      </c>
      <c r="BF6" s="14">
        <v>12.7</v>
      </c>
      <c r="BG6" s="14">
        <v>12.4</v>
      </c>
      <c r="BH6" s="14">
        <v>13.1</v>
      </c>
      <c r="BI6" s="14">
        <v>14.8</v>
      </c>
      <c r="BJ6" s="14">
        <v>14.2</v>
      </c>
      <c r="BK6" s="14">
        <v>16.6</v>
      </c>
      <c r="BL6" s="14">
        <v>0</v>
      </c>
      <c r="BM6" s="20">
        <f>BM5+(30*0.000694444444444444)</f>
        <v>0.05208333333333334</v>
      </c>
      <c r="BN6" s="14">
        <v>14.7</v>
      </c>
      <c r="BO6" s="14">
        <v>16.4</v>
      </c>
      <c r="BP6" s="14">
        <v>16</v>
      </c>
      <c r="BQ6" s="14">
        <v>16.3</v>
      </c>
      <c r="BR6" s="14">
        <v>18.9</v>
      </c>
      <c r="BS6" s="14">
        <v>17.6</v>
      </c>
      <c r="BT6" s="14">
        <v>16.4</v>
      </c>
      <c r="BU6" s="14">
        <v>16.8</v>
      </c>
      <c r="BV6" s="14">
        <v>19.1</v>
      </c>
      <c r="BW6" s="14">
        <v>19.4</v>
      </c>
      <c r="BX6" s="14">
        <v>19.2</v>
      </c>
      <c r="BY6" s="14">
        <v>19.7</v>
      </c>
      <c r="BZ6" s="14">
        <v>19.8</v>
      </c>
      <c r="CA6" s="14">
        <v>21.5</v>
      </c>
      <c r="CB6" s="14">
        <v>21.1</v>
      </c>
      <c r="CC6" s="14">
        <v>22.1</v>
      </c>
      <c r="CD6" s="14">
        <v>23.3</v>
      </c>
      <c r="CE6" s="14">
        <v>23.9</v>
      </c>
      <c r="CF6" s="14">
        <v>21.4</v>
      </c>
      <c r="CG6" s="14">
        <v>23.4</v>
      </c>
      <c r="CH6" s="14">
        <v>22.5</v>
      </c>
      <c r="CI6" s="14">
        <v>21.2</v>
      </c>
      <c r="CJ6" s="14">
        <v>18.2</v>
      </c>
      <c r="CK6" s="14">
        <v>19.1</v>
      </c>
      <c r="CL6" s="14">
        <v>18.9</v>
      </c>
      <c r="CM6" s="14">
        <v>16.6</v>
      </c>
      <c r="CN6" s="14">
        <v>18.6</v>
      </c>
      <c r="CO6" s="14">
        <v>19.2</v>
      </c>
      <c r="CP6" s="14">
        <v>19.4</v>
      </c>
      <c r="CQ6" s="14">
        <v>18.9</v>
      </c>
      <c r="CR6" t="s" s="15">
        <v>4</v>
      </c>
      <c r="CS6" s="17">
        <f>SUM(B6:AF6)+SUM(AH6:BL6)+SUM(BN6:CR6)</f>
        <v>1226.5</v>
      </c>
      <c r="CT6" s="18"/>
    </row>
    <row r="7" ht="18.5" customHeight="1">
      <c r="A7" s="19">
        <f>A6+(30*0.000694444444444444)</f>
        <v>0.07291666666666667</v>
      </c>
      <c r="B7" s="14">
        <v>9.199999999999999</v>
      </c>
      <c r="C7" s="14">
        <v>7.2</v>
      </c>
      <c r="D7" s="14">
        <v>9.5</v>
      </c>
      <c r="E7" s="14">
        <v>9.9</v>
      </c>
      <c r="F7" s="14">
        <v>7.6</v>
      </c>
      <c r="G7" s="14">
        <v>11.7</v>
      </c>
      <c r="H7" s="14">
        <v>4.2</v>
      </c>
      <c r="I7" s="14">
        <v>1.4</v>
      </c>
      <c r="J7" s="14">
        <v>7.1</v>
      </c>
      <c r="K7" s="14">
        <v>11.3</v>
      </c>
      <c r="L7" s="14">
        <v>8.699999999999999</v>
      </c>
      <c r="M7" s="14">
        <v>8.6</v>
      </c>
      <c r="N7" s="14">
        <v>5.7</v>
      </c>
      <c r="O7" s="14">
        <v>5.1</v>
      </c>
      <c r="P7" s="14">
        <v>5.1</v>
      </c>
      <c r="Q7" s="14">
        <v>7.3</v>
      </c>
      <c r="R7" s="14">
        <v>6.5</v>
      </c>
      <c r="S7" s="14">
        <v>4.7</v>
      </c>
      <c r="T7" s="14">
        <v>6.4</v>
      </c>
      <c r="U7" s="14">
        <v>6</v>
      </c>
      <c r="V7" s="14">
        <v>11.2</v>
      </c>
      <c r="W7" s="14">
        <v>7.9</v>
      </c>
      <c r="X7" s="14">
        <v>9.199999999999999</v>
      </c>
      <c r="Y7" s="14">
        <v>9.9</v>
      </c>
      <c r="Z7" s="14">
        <v>10.5</v>
      </c>
      <c r="AA7" s="14">
        <v>12.5</v>
      </c>
      <c r="AB7" s="14">
        <v>12.9</v>
      </c>
      <c r="AC7" s="14">
        <v>13.8</v>
      </c>
      <c r="AD7" s="14">
        <v>13.1</v>
      </c>
      <c r="AE7" s="14">
        <v>10.5</v>
      </c>
      <c r="AF7" t="s" s="15">
        <v>4</v>
      </c>
      <c r="AG7" s="20">
        <f>AG6+(30*0.000694444444444444)</f>
        <v>0.07291666666666667</v>
      </c>
      <c r="AH7" s="14">
        <v>13.3</v>
      </c>
      <c r="AI7" s="14">
        <v>7.8</v>
      </c>
      <c r="AJ7" s="14">
        <v>8.699999999999999</v>
      </c>
      <c r="AK7" s="14">
        <v>8.199999999999999</v>
      </c>
      <c r="AL7" s="14">
        <v>11.3</v>
      </c>
      <c r="AM7" s="14">
        <v>9.800000000000001</v>
      </c>
      <c r="AN7" s="14">
        <v>14.8</v>
      </c>
      <c r="AO7" s="14">
        <v>9.9</v>
      </c>
      <c r="AP7" s="14">
        <v>15.7</v>
      </c>
      <c r="AQ7" s="14">
        <v>18.9</v>
      </c>
      <c r="AR7" s="14">
        <v>14.5</v>
      </c>
      <c r="AS7" s="14">
        <v>11.2</v>
      </c>
      <c r="AT7" s="14">
        <v>11.2</v>
      </c>
      <c r="AU7" s="14">
        <v>13.8</v>
      </c>
      <c r="AV7" s="14">
        <v>12.4</v>
      </c>
      <c r="AW7" s="14">
        <v>14.1</v>
      </c>
      <c r="AX7" s="14">
        <v>10.9</v>
      </c>
      <c r="AY7" s="14">
        <v>12.7</v>
      </c>
      <c r="AZ7" s="14">
        <v>11.6</v>
      </c>
      <c r="BA7" s="14">
        <v>12</v>
      </c>
      <c r="BB7" s="14">
        <v>12.5</v>
      </c>
      <c r="BC7" s="14">
        <v>15</v>
      </c>
      <c r="BD7" s="14">
        <v>11.3</v>
      </c>
      <c r="BE7" s="14">
        <v>14.5</v>
      </c>
      <c r="BF7" s="14">
        <v>12.8</v>
      </c>
      <c r="BG7" s="14">
        <v>11.9</v>
      </c>
      <c r="BH7" s="14">
        <v>12.7</v>
      </c>
      <c r="BI7" s="14">
        <v>14.3</v>
      </c>
      <c r="BJ7" s="14">
        <v>14.1</v>
      </c>
      <c r="BK7" s="14">
        <v>16.1</v>
      </c>
      <c r="BL7" s="14">
        <v>0</v>
      </c>
      <c r="BM7" s="20">
        <f>BM6+(30*0.000694444444444444)</f>
        <v>0.07291666666666667</v>
      </c>
      <c r="BN7" s="14">
        <v>14.4</v>
      </c>
      <c r="BO7" s="14">
        <v>16</v>
      </c>
      <c r="BP7" s="14">
        <v>15.6</v>
      </c>
      <c r="BQ7" s="14">
        <v>15.9</v>
      </c>
      <c r="BR7" s="14">
        <v>18.9</v>
      </c>
      <c r="BS7" s="14">
        <v>17</v>
      </c>
      <c r="BT7" s="14">
        <v>15.9</v>
      </c>
      <c r="BU7" s="14">
        <v>16.6</v>
      </c>
      <c r="BV7" s="14">
        <v>18.6</v>
      </c>
      <c r="BW7" s="14">
        <v>18.9</v>
      </c>
      <c r="BX7" s="14">
        <v>18.8</v>
      </c>
      <c r="BY7" s="14">
        <v>19.2</v>
      </c>
      <c r="BZ7" s="14">
        <v>19.5</v>
      </c>
      <c r="CA7" s="14">
        <v>21.2</v>
      </c>
      <c r="CB7" s="14">
        <v>20.9</v>
      </c>
      <c r="CC7" s="14">
        <v>21.6</v>
      </c>
      <c r="CD7" s="14">
        <v>22.7</v>
      </c>
      <c r="CE7" s="14">
        <v>23.6</v>
      </c>
      <c r="CF7" s="14">
        <v>20.8</v>
      </c>
      <c r="CG7" s="14">
        <v>23.1</v>
      </c>
      <c r="CH7" s="14">
        <v>22.1</v>
      </c>
      <c r="CI7" s="14">
        <v>20.8</v>
      </c>
      <c r="CJ7" s="14">
        <v>17.8</v>
      </c>
      <c r="CK7" s="14">
        <v>18.6</v>
      </c>
      <c r="CL7" s="14">
        <v>18.6</v>
      </c>
      <c r="CM7" s="14">
        <v>16.2</v>
      </c>
      <c r="CN7" s="14">
        <v>18.4</v>
      </c>
      <c r="CO7" s="14">
        <v>18.7</v>
      </c>
      <c r="CP7" s="14">
        <v>19</v>
      </c>
      <c r="CQ7" s="14">
        <v>18.3</v>
      </c>
      <c r="CR7" t="s" s="15">
        <v>4</v>
      </c>
      <c r="CS7" s="17">
        <f>SUM(B7:AF7)+SUM(AH7:BL7)+SUM(BN7:CR7)</f>
        <v>1200.4</v>
      </c>
      <c r="CT7" s="18"/>
    </row>
    <row r="8" ht="18.5" customHeight="1">
      <c r="A8" s="19">
        <f>A7+(30*0.000694444444444444)</f>
        <v>0.09375</v>
      </c>
      <c r="B8" s="14">
        <v>8.9</v>
      </c>
      <c r="C8" s="14">
        <v>6.8</v>
      </c>
      <c r="D8" s="14">
        <v>9.199999999999999</v>
      </c>
      <c r="E8" s="14">
        <v>9.5</v>
      </c>
      <c r="F8" s="14">
        <v>7.2</v>
      </c>
      <c r="G8" s="14">
        <v>11.7</v>
      </c>
      <c r="H8" s="14">
        <v>4.1</v>
      </c>
      <c r="I8" s="14">
        <v>1</v>
      </c>
      <c r="J8" s="14">
        <v>7.6</v>
      </c>
      <c r="K8" s="14">
        <v>11.2</v>
      </c>
      <c r="L8" s="14">
        <v>8.699999999999999</v>
      </c>
      <c r="M8" s="14">
        <v>8.1</v>
      </c>
      <c r="N8" s="14">
        <v>5.8</v>
      </c>
      <c r="O8" s="14">
        <v>5</v>
      </c>
      <c r="P8" s="14">
        <v>4.8</v>
      </c>
      <c r="Q8" s="14">
        <v>6.6</v>
      </c>
      <c r="R8" s="14">
        <v>6.4</v>
      </c>
      <c r="S8" s="14">
        <v>4.4</v>
      </c>
      <c r="T8" s="14">
        <v>5.9</v>
      </c>
      <c r="U8" s="14">
        <v>5.8</v>
      </c>
      <c r="V8" s="14">
        <v>11</v>
      </c>
      <c r="W8" s="14">
        <v>7.7</v>
      </c>
      <c r="X8" s="14">
        <v>8.800000000000001</v>
      </c>
      <c r="Y8" s="14">
        <v>9.6</v>
      </c>
      <c r="Z8" s="14">
        <v>10.4</v>
      </c>
      <c r="AA8" s="14">
        <v>12.2</v>
      </c>
      <c r="AB8" s="14">
        <v>12.7</v>
      </c>
      <c r="AC8" s="14">
        <v>13.7</v>
      </c>
      <c r="AD8" s="14">
        <v>13</v>
      </c>
      <c r="AE8" s="14">
        <v>10.3</v>
      </c>
      <c r="AF8" t="s" s="15">
        <v>4</v>
      </c>
      <c r="AG8" s="20">
        <f>AG7+(30*0.000694444444444444)</f>
        <v>0.09375</v>
      </c>
      <c r="AH8" s="14">
        <v>12.9</v>
      </c>
      <c r="AI8" s="14">
        <v>7.6</v>
      </c>
      <c r="AJ8" s="14">
        <v>8.800000000000001</v>
      </c>
      <c r="AK8" s="14">
        <v>7.9</v>
      </c>
      <c r="AL8" s="14">
        <v>11.6</v>
      </c>
      <c r="AM8" s="14">
        <v>9.199999999999999</v>
      </c>
      <c r="AN8" s="14">
        <v>14.8</v>
      </c>
      <c r="AO8" s="14">
        <v>9.5</v>
      </c>
      <c r="AP8" s="14">
        <v>15.6</v>
      </c>
      <c r="AQ8" s="14">
        <v>19</v>
      </c>
      <c r="AR8" s="14">
        <v>14.6</v>
      </c>
      <c r="AS8" s="14">
        <v>11</v>
      </c>
      <c r="AT8" s="14">
        <v>10.8</v>
      </c>
      <c r="AU8" s="14">
        <v>13.2</v>
      </c>
      <c r="AV8" s="14">
        <v>12.4</v>
      </c>
      <c r="AW8" s="14">
        <v>13.9</v>
      </c>
      <c r="AX8" s="14">
        <v>10.3</v>
      </c>
      <c r="AY8" s="14">
        <v>12.3</v>
      </c>
      <c r="AZ8" s="14">
        <v>11.2</v>
      </c>
      <c r="BA8" s="14">
        <v>11.8</v>
      </c>
      <c r="BB8" s="14">
        <v>12.2</v>
      </c>
      <c r="BC8" s="14">
        <v>14.5</v>
      </c>
      <c r="BD8" s="14">
        <v>11</v>
      </c>
      <c r="BE8" s="14">
        <v>14.8</v>
      </c>
      <c r="BF8" s="14">
        <v>12.5</v>
      </c>
      <c r="BG8" s="14">
        <v>11.7</v>
      </c>
      <c r="BH8" s="14">
        <v>12.4</v>
      </c>
      <c r="BI8" s="14">
        <v>13.8</v>
      </c>
      <c r="BJ8" s="14">
        <v>13.7</v>
      </c>
      <c r="BK8" s="14">
        <v>15.5</v>
      </c>
      <c r="BL8" s="14">
        <v>0</v>
      </c>
      <c r="BM8" s="20">
        <f>BM7+(30*0.000694444444444444)</f>
        <v>0.09375</v>
      </c>
      <c r="BN8" s="14">
        <v>14.1</v>
      </c>
      <c r="BO8" s="14">
        <v>15.7</v>
      </c>
      <c r="BP8" s="14">
        <v>15.5</v>
      </c>
      <c r="BQ8" s="14">
        <v>15.5</v>
      </c>
      <c r="BR8" s="14">
        <v>18.4</v>
      </c>
      <c r="BS8" s="14">
        <v>16.5</v>
      </c>
      <c r="BT8" s="14">
        <v>15.5</v>
      </c>
      <c r="BU8" s="14">
        <v>16.4</v>
      </c>
      <c r="BV8" s="14">
        <v>18.2</v>
      </c>
      <c r="BW8" s="14">
        <v>18.5</v>
      </c>
      <c r="BX8" s="14">
        <v>18.4</v>
      </c>
      <c r="BY8" s="14">
        <v>18.9</v>
      </c>
      <c r="BZ8" s="14">
        <v>19.3</v>
      </c>
      <c r="CA8" s="14">
        <v>21.1</v>
      </c>
      <c r="CB8" s="14">
        <v>20.6</v>
      </c>
      <c r="CC8" s="14">
        <v>21.2</v>
      </c>
      <c r="CD8" s="14">
        <v>22.1</v>
      </c>
      <c r="CE8" s="14">
        <v>23.5</v>
      </c>
      <c r="CF8" s="14">
        <v>20.5</v>
      </c>
      <c r="CG8" s="14">
        <v>23</v>
      </c>
      <c r="CH8" s="14">
        <v>21.7</v>
      </c>
      <c r="CI8" s="14">
        <v>20.8</v>
      </c>
      <c r="CJ8" s="14">
        <v>17.4</v>
      </c>
      <c r="CK8" s="14">
        <v>18.2</v>
      </c>
      <c r="CL8" s="14">
        <v>18.1</v>
      </c>
      <c r="CM8" s="14">
        <v>15.8</v>
      </c>
      <c r="CN8" s="14">
        <v>18.2</v>
      </c>
      <c r="CO8" s="14">
        <v>18.3</v>
      </c>
      <c r="CP8" s="14">
        <v>18.6</v>
      </c>
      <c r="CQ8" s="14">
        <v>17.9</v>
      </c>
      <c r="CR8" t="s" s="15">
        <v>4</v>
      </c>
      <c r="CS8" s="17">
        <f>SUM(B8:AF8)+SUM(AH8:BL8)+SUM(BN8:CR8)</f>
        <v>1176.5</v>
      </c>
      <c r="CT8" s="18"/>
    </row>
    <row r="9" ht="18.5" customHeight="1">
      <c r="A9" s="19">
        <f>A8+(30*0.000694444444444444)</f>
        <v>0.1145833333333333</v>
      </c>
      <c r="B9" s="14">
        <v>8.4</v>
      </c>
      <c r="C9" s="14">
        <v>6.6</v>
      </c>
      <c r="D9" s="14">
        <v>8.9</v>
      </c>
      <c r="E9" s="14">
        <v>9.6</v>
      </c>
      <c r="F9" s="14">
        <v>7.1</v>
      </c>
      <c r="G9" s="14">
        <v>11.5</v>
      </c>
      <c r="H9" s="14">
        <v>3.8</v>
      </c>
      <c r="I9" s="14">
        <v>0.9</v>
      </c>
      <c r="J9" s="14">
        <v>7.8</v>
      </c>
      <c r="K9" s="14">
        <v>11.1</v>
      </c>
      <c r="L9" s="14">
        <v>8.699999999999999</v>
      </c>
      <c r="M9" s="14">
        <v>7.4</v>
      </c>
      <c r="N9" s="14">
        <v>5.5</v>
      </c>
      <c r="O9" s="14">
        <v>5.1</v>
      </c>
      <c r="P9" s="14">
        <v>4.4</v>
      </c>
      <c r="Q9" s="14">
        <v>6.2</v>
      </c>
      <c r="R9" s="14">
        <v>6.4</v>
      </c>
      <c r="S9" s="14">
        <v>4.1</v>
      </c>
      <c r="T9" s="14">
        <v>5.5</v>
      </c>
      <c r="U9" s="14">
        <v>5.6</v>
      </c>
      <c r="V9" s="14">
        <v>10.8</v>
      </c>
      <c r="W9" s="14">
        <v>7.3</v>
      </c>
      <c r="X9" s="14">
        <v>8.5</v>
      </c>
      <c r="Y9" s="14">
        <v>9.300000000000001</v>
      </c>
      <c r="Z9" s="14">
        <v>10</v>
      </c>
      <c r="AA9" s="14">
        <v>12.1</v>
      </c>
      <c r="AB9" s="14">
        <v>12.3</v>
      </c>
      <c r="AC9" s="14">
        <v>13.4</v>
      </c>
      <c r="AD9" s="14">
        <v>13.1</v>
      </c>
      <c r="AE9" s="14">
        <v>10.3</v>
      </c>
      <c r="AF9" t="s" s="15">
        <v>4</v>
      </c>
      <c r="AG9" s="20">
        <f>AG8+(30*0.000694444444444444)</f>
        <v>0.1145833333333333</v>
      </c>
      <c r="AH9" s="14">
        <v>12.7</v>
      </c>
      <c r="AI9" s="14">
        <v>7.4</v>
      </c>
      <c r="AJ9" s="14">
        <v>8.9</v>
      </c>
      <c r="AK9" s="14">
        <v>7.5</v>
      </c>
      <c r="AL9" s="14">
        <v>11.7</v>
      </c>
      <c r="AM9" s="14">
        <v>8.800000000000001</v>
      </c>
      <c r="AN9" s="14">
        <v>14.7</v>
      </c>
      <c r="AO9" s="14">
        <v>9.199999999999999</v>
      </c>
      <c r="AP9" s="14">
        <v>15.3</v>
      </c>
      <c r="AQ9" s="14">
        <v>19</v>
      </c>
      <c r="AR9" s="14">
        <v>14.4</v>
      </c>
      <c r="AS9" s="14">
        <v>10.8</v>
      </c>
      <c r="AT9" s="14">
        <v>10.5</v>
      </c>
      <c r="AU9" s="14">
        <v>12.8</v>
      </c>
      <c r="AV9" s="14">
        <v>11.9</v>
      </c>
      <c r="AW9" s="14">
        <v>14</v>
      </c>
      <c r="AX9" s="14">
        <v>10</v>
      </c>
      <c r="AY9" s="14">
        <v>11.7</v>
      </c>
      <c r="AZ9" s="14">
        <v>10.9</v>
      </c>
      <c r="BA9" s="14">
        <v>11.5</v>
      </c>
      <c r="BB9" s="14">
        <v>11.9</v>
      </c>
      <c r="BC9" s="14">
        <v>13.7</v>
      </c>
      <c r="BD9" s="14">
        <v>10.6</v>
      </c>
      <c r="BE9" s="14">
        <v>14.9</v>
      </c>
      <c r="BF9" s="14">
        <v>12.1</v>
      </c>
      <c r="BG9" s="14">
        <v>11.2</v>
      </c>
      <c r="BH9" s="14">
        <v>12.3</v>
      </c>
      <c r="BI9" s="14">
        <v>13.3</v>
      </c>
      <c r="BJ9" s="14">
        <v>13.4</v>
      </c>
      <c r="BK9" s="14">
        <v>14.9</v>
      </c>
      <c r="BL9" s="14">
        <v>0</v>
      </c>
      <c r="BM9" s="20">
        <f>BM8+(30*0.000694444444444444)</f>
        <v>0.1145833333333333</v>
      </c>
      <c r="BN9" s="14">
        <v>13.8</v>
      </c>
      <c r="BO9" s="14">
        <v>15.6</v>
      </c>
      <c r="BP9" s="14">
        <v>15.3</v>
      </c>
      <c r="BQ9" s="14">
        <v>15.2</v>
      </c>
      <c r="BR9" s="14">
        <v>17.8</v>
      </c>
      <c r="BS9" s="14">
        <v>16</v>
      </c>
      <c r="BT9" s="14">
        <v>15.2</v>
      </c>
      <c r="BU9" s="14">
        <v>16.2</v>
      </c>
      <c r="BV9" s="14">
        <v>17.7</v>
      </c>
      <c r="BW9" s="14">
        <v>18.1</v>
      </c>
      <c r="BX9" s="14">
        <v>18.1</v>
      </c>
      <c r="BY9" s="14">
        <v>18.5</v>
      </c>
      <c r="BZ9" s="14">
        <v>19</v>
      </c>
      <c r="CA9" s="14">
        <v>20.9</v>
      </c>
      <c r="CB9" s="14">
        <v>20.4</v>
      </c>
      <c r="CC9" s="14">
        <v>21</v>
      </c>
      <c r="CD9" s="14">
        <v>21.9</v>
      </c>
      <c r="CE9" s="14">
        <v>23.7</v>
      </c>
      <c r="CF9" s="14">
        <v>20.3</v>
      </c>
      <c r="CG9" s="14">
        <v>23.5</v>
      </c>
      <c r="CH9" s="14">
        <v>21.4</v>
      </c>
      <c r="CI9" s="14">
        <v>20.8</v>
      </c>
      <c r="CJ9" s="14">
        <v>17.2</v>
      </c>
      <c r="CK9" s="14">
        <v>18</v>
      </c>
      <c r="CL9" s="14">
        <v>17.8</v>
      </c>
      <c r="CM9" s="14">
        <v>15.4</v>
      </c>
      <c r="CN9" s="14">
        <v>18.1</v>
      </c>
      <c r="CO9" s="14">
        <v>18</v>
      </c>
      <c r="CP9" s="14">
        <v>18.4</v>
      </c>
      <c r="CQ9" s="14">
        <v>17.6</v>
      </c>
      <c r="CR9" t="s" s="15">
        <v>4</v>
      </c>
      <c r="CS9" s="17">
        <f>SUM(B9:AF9)+SUM(AH9:BL9)+SUM(BN9:CR9)</f>
        <v>1154.6</v>
      </c>
      <c r="CT9" s="18"/>
    </row>
    <row r="10" ht="18.5" customHeight="1">
      <c r="A10" s="19">
        <f>A9+(30*0.000694444444444444)</f>
        <v>0.1354166666666667</v>
      </c>
      <c r="B10" s="14">
        <v>7.9</v>
      </c>
      <c r="C10" s="14">
        <v>6.3</v>
      </c>
      <c r="D10" s="14">
        <v>8.6</v>
      </c>
      <c r="E10" s="14">
        <v>9.699999999999999</v>
      </c>
      <c r="F10" s="14">
        <v>7.2</v>
      </c>
      <c r="G10" s="14">
        <v>11.4</v>
      </c>
      <c r="H10" s="14">
        <v>3.7</v>
      </c>
      <c r="I10" s="14">
        <v>0.7</v>
      </c>
      <c r="J10" s="14">
        <v>7.8</v>
      </c>
      <c r="K10" s="14">
        <v>11</v>
      </c>
      <c r="L10" s="14">
        <v>8.6</v>
      </c>
      <c r="M10" s="14">
        <v>6.9</v>
      </c>
      <c r="N10" s="14">
        <v>5.2</v>
      </c>
      <c r="O10" s="14">
        <v>5</v>
      </c>
      <c r="P10" s="14">
        <v>4.1</v>
      </c>
      <c r="Q10" s="14">
        <v>6</v>
      </c>
      <c r="R10" s="14">
        <v>6.4</v>
      </c>
      <c r="S10" s="14">
        <v>3.8</v>
      </c>
      <c r="T10" s="14">
        <v>5.2</v>
      </c>
      <c r="U10" s="14">
        <v>5.4</v>
      </c>
      <c r="V10" s="14">
        <v>10.6</v>
      </c>
      <c r="W10" s="14">
        <v>7.1</v>
      </c>
      <c r="X10" s="14">
        <v>8.199999999999999</v>
      </c>
      <c r="Y10" s="14">
        <v>9</v>
      </c>
      <c r="Z10" s="14">
        <v>9.6</v>
      </c>
      <c r="AA10" s="14">
        <v>12.1</v>
      </c>
      <c r="AB10" s="14">
        <v>12.2</v>
      </c>
      <c r="AC10" s="14">
        <v>13.3</v>
      </c>
      <c r="AD10" s="14">
        <v>13</v>
      </c>
      <c r="AE10" s="14">
        <v>10.3</v>
      </c>
      <c r="AF10" t="s" s="15">
        <v>4</v>
      </c>
      <c r="AG10" s="20">
        <f>AG9+(30*0.000694444444444444)</f>
        <v>0.1354166666666667</v>
      </c>
      <c r="AH10" s="14">
        <v>12.8</v>
      </c>
      <c r="AI10" s="14">
        <v>7.4</v>
      </c>
      <c r="AJ10" s="14">
        <v>8.5</v>
      </c>
      <c r="AK10" s="14">
        <v>7.2</v>
      </c>
      <c r="AL10" s="14">
        <v>11.6</v>
      </c>
      <c r="AM10" s="14">
        <v>8.4</v>
      </c>
      <c r="AN10" s="14">
        <v>14.5</v>
      </c>
      <c r="AO10" s="14">
        <v>8.9</v>
      </c>
      <c r="AP10" s="14">
        <v>15</v>
      </c>
      <c r="AQ10" s="14">
        <v>19</v>
      </c>
      <c r="AR10" s="14">
        <v>14.2</v>
      </c>
      <c r="AS10" s="14">
        <v>10.6</v>
      </c>
      <c r="AT10" s="14">
        <v>10.1</v>
      </c>
      <c r="AU10" s="14">
        <v>12.8</v>
      </c>
      <c r="AV10" s="14">
        <v>11.4</v>
      </c>
      <c r="AW10" s="14">
        <v>13.9</v>
      </c>
      <c r="AX10" s="14">
        <v>9.699999999999999</v>
      </c>
      <c r="AY10" s="14">
        <v>10.9</v>
      </c>
      <c r="AZ10" s="14">
        <v>10.7</v>
      </c>
      <c r="BA10" s="14">
        <v>11.1</v>
      </c>
      <c r="BB10" s="14">
        <v>11.6</v>
      </c>
      <c r="BC10" s="14">
        <v>12.9</v>
      </c>
      <c r="BD10" s="14">
        <v>10.2</v>
      </c>
      <c r="BE10" s="14">
        <v>14.7</v>
      </c>
      <c r="BF10" s="14">
        <v>11.7</v>
      </c>
      <c r="BG10" s="14">
        <v>11.4</v>
      </c>
      <c r="BH10" s="14">
        <v>11.9</v>
      </c>
      <c r="BI10" s="14">
        <v>13.1</v>
      </c>
      <c r="BJ10" s="14">
        <v>13.1</v>
      </c>
      <c r="BK10" s="14">
        <v>14.3</v>
      </c>
      <c r="BL10" s="14">
        <v>0</v>
      </c>
      <c r="BM10" s="20">
        <f>BM9+(30*0.000694444444444444)</f>
        <v>0.1354166666666667</v>
      </c>
      <c r="BN10" s="14">
        <v>13.4</v>
      </c>
      <c r="BO10" s="14">
        <v>15.4</v>
      </c>
      <c r="BP10" s="14">
        <v>15</v>
      </c>
      <c r="BQ10" s="14">
        <v>14.9</v>
      </c>
      <c r="BR10" s="14">
        <v>17.4</v>
      </c>
      <c r="BS10" s="14">
        <v>15.6</v>
      </c>
      <c r="BT10" s="14">
        <v>15.1</v>
      </c>
      <c r="BU10" s="14">
        <v>16.2</v>
      </c>
      <c r="BV10" s="14">
        <v>17.3</v>
      </c>
      <c r="BW10" s="14">
        <v>17.8</v>
      </c>
      <c r="BX10" s="14">
        <v>17.7</v>
      </c>
      <c r="BY10" s="14">
        <v>18.3</v>
      </c>
      <c r="BZ10" s="14">
        <v>18.7</v>
      </c>
      <c r="CA10" s="14">
        <v>20.9</v>
      </c>
      <c r="CB10" s="14">
        <v>20</v>
      </c>
      <c r="CC10" s="14">
        <v>20.8</v>
      </c>
      <c r="CD10" s="14">
        <v>21.7</v>
      </c>
      <c r="CE10" s="14">
        <v>23.9</v>
      </c>
      <c r="CF10" s="14">
        <v>20.1</v>
      </c>
      <c r="CG10" s="14">
        <v>23.8</v>
      </c>
      <c r="CH10" s="14">
        <v>21</v>
      </c>
      <c r="CI10" s="14">
        <v>20.8</v>
      </c>
      <c r="CJ10" s="14">
        <v>17</v>
      </c>
      <c r="CK10" s="14">
        <v>17.7</v>
      </c>
      <c r="CL10" s="14">
        <v>17.2</v>
      </c>
      <c r="CM10" s="14">
        <v>15.1</v>
      </c>
      <c r="CN10" s="14">
        <v>17.9</v>
      </c>
      <c r="CO10" s="14">
        <v>17.8</v>
      </c>
      <c r="CP10" s="14">
        <v>18</v>
      </c>
      <c r="CQ10" s="14">
        <v>17.2</v>
      </c>
      <c r="CR10" t="s" s="15">
        <v>4</v>
      </c>
      <c r="CS10" s="17">
        <f>SUM(B10:AF10)+SUM(AH10:BL10)+SUM(BN10:CR10)</f>
        <v>1133.6</v>
      </c>
      <c r="CT10" s="18"/>
    </row>
    <row r="11" ht="18.5" customHeight="1">
      <c r="A11" s="19">
        <f>A10+(30*0.000694444444444444)</f>
        <v>0.15625</v>
      </c>
      <c r="B11" s="14">
        <v>7.5</v>
      </c>
      <c r="C11" s="14">
        <v>5.9</v>
      </c>
      <c r="D11" s="14">
        <v>8.4</v>
      </c>
      <c r="E11" s="14">
        <v>9.6</v>
      </c>
      <c r="F11" s="14">
        <v>7.1</v>
      </c>
      <c r="G11" s="14">
        <v>11.4</v>
      </c>
      <c r="H11" s="14">
        <v>3.5</v>
      </c>
      <c r="I11" s="14">
        <v>0.5</v>
      </c>
      <c r="J11" s="14">
        <v>7.6</v>
      </c>
      <c r="K11" s="14">
        <v>10.9</v>
      </c>
      <c r="L11" s="14">
        <v>8.6</v>
      </c>
      <c r="M11" s="14">
        <v>6.6</v>
      </c>
      <c r="N11" s="14">
        <v>4.8</v>
      </c>
      <c r="O11" s="14">
        <v>4.6</v>
      </c>
      <c r="P11" s="14">
        <v>4</v>
      </c>
      <c r="Q11" s="14">
        <v>5.5</v>
      </c>
      <c r="R11" s="14">
        <v>6.5</v>
      </c>
      <c r="S11" s="14">
        <v>3.5</v>
      </c>
      <c r="T11" s="14">
        <v>4.9</v>
      </c>
      <c r="U11" s="14">
        <v>5.2</v>
      </c>
      <c r="V11" s="14">
        <v>10</v>
      </c>
      <c r="W11" s="14">
        <v>6.9</v>
      </c>
      <c r="X11" s="14">
        <v>7.9</v>
      </c>
      <c r="Y11" s="14">
        <v>8.800000000000001</v>
      </c>
      <c r="Z11" s="14">
        <v>9.199999999999999</v>
      </c>
      <c r="AA11" s="14">
        <v>12.1</v>
      </c>
      <c r="AB11" s="14">
        <v>12.1</v>
      </c>
      <c r="AC11" s="14">
        <v>13.1</v>
      </c>
      <c r="AD11" s="14">
        <v>13</v>
      </c>
      <c r="AE11" s="14">
        <v>10.6</v>
      </c>
      <c r="AF11" t="s" s="15">
        <v>4</v>
      </c>
      <c r="AG11" s="20">
        <f>AG10+(30*0.000694444444444444)</f>
        <v>0.15625</v>
      </c>
      <c r="AH11" s="14">
        <v>12.6</v>
      </c>
      <c r="AI11" s="14">
        <v>7.5</v>
      </c>
      <c r="AJ11" s="14">
        <v>8.199999999999999</v>
      </c>
      <c r="AK11" s="14">
        <v>6.9</v>
      </c>
      <c r="AL11" s="14">
        <v>11.5</v>
      </c>
      <c r="AM11" s="14">
        <v>8.1</v>
      </c>
      <c r="AN11" s="14">
        <v>14.4</v>
      </c>
      <c r="AO11" s="14">
        <v>8.699999999999999</v>
      </c>
      <c r="AP11" s="14">
        <v>15</v>
      </c>
      <c r="AQ11" s="14">
        <v>18.7</v>
      </c>
      <c r="AR11" s="14">
        <v>14.2</v>
      </c>
      <c r="AS11" s="14">
        <v>10.2</v>
      </c>
      <c r="AT11" s="14">
        <v>10</v>
      </c>
      <c r="AU11" s="14">
        <v>12.8</v>
      </c>
      <c r="AV11" s="14">
        <v>10.7</v>
      </c>
      <c r="AW11" s="14">
        <v>13.7</v>
      </c>
      <c r="AX11" s="14">
        <v>9.4</v>
      </c>
      <c r="AY11" s="14">
        <v>10.5</v>
      </c>
      <c r="AZ11" s="14">
        <v>10.4</v>
      </c>
      <c r="BA11" s="14">
        <v>10.8</v>
      </c>
      <c r="BB11" s="14">
        <v>11.4</v>
      </c>
      <c r="BC11" s="14">
        <v>12.7</v>
      </c>
      <c r="BD11" s="14">
        <v>10.3</v>
      </c>
      <c r="BE11" s="14">
        <v>14.6</v>
      </c>
      <c r="BF11" s="14">
        <v>11.5</v>
      </c>
      <c r="BG11" s="14">
        <v>11.6</v>
      </c>
      <c r="BH11" s="14">
        <v>11.6</v>
      </c>
      <c r="BI11" s="14">
        <v>13.3</v>
      </c>
      <c r="BJ11" s="14">
        <v>12.9</v>
      </c>
      <c r="BK11" s="14">
        <v>14</v>
      </c>
      <c r="BL11" s="14">
        <v>0</v>
      </c>
      <c r="BM11" s="20">
        <f>BM10+(30*0.000694444444444444)</f>
        <v>0.15625</v>
      </c>
      <c r="BN11" s="14">
        <v>13.2</v>
      </c>
      <c r="BO11" s="14">
        <v>15.3</v>
      </c>
      <c r="BP11" s="14">
        <v>14.8</v>
      </c>
      <c r="BQ11" s="14">
        <v>14.4</v>
      </c>
      <c r="BR11" s="14">
        <v>17.3</v>
      </c>
      <c r="BS11" s="14">
        <v>15.2</v>
      </c>
      <c r="BT11" s="14">
        <v>14.7</v>
      </c>
      <c r="BU11" s="14">
        <v>16.1</v>
      </c>
      <c r="BV11" s="14">
        <v>16.9</v>
      </c>
      <c r="BW11" s="14">
        <v>17.5</v>
      </c>
      <c r="BX11" s="14">
        <v>17.5</v>
      </c>
      <c r="BY11" s="14">
        <v>18</v>
      </c>
      <c r="BZ11" s="14">
        <v>18.4</v>
      </c>
      <c r="CA11" s="14">
        <v>20.9</v>
      </c>
      <c r="CB11" s="14">
        <v>19.6</v>
      </c>
      <c r="CC11" s="14">
        <v>20.6</v>
      </c>
      <c r="CD11" s="14">
        <v>22.1</v>
      </c>
      <c r="CE11" s="14">
        <v>23.8</v>
      </c>
      <c r="CF11" s="14">
        <v>20</v>
      </c>
      <c r="CG11" s="14">
        <v>24.3</v>
      </c>
      <c r="CH11" s="14">
        <v>20.6</v>
      </c>
      <c r="CI11" s="14">
        <v>20.8</v>
      </c>
      <c r="CJ11" s="14">
        <v>16.6</v>
      </c>
      <c r="CK11" s="14">
        <v>17.4</v>
      </c>
      <c r="CL11" s="14">
        <v>16.5</v>
      </c>
      <c r="CM11" s="14">
        <v>14.7</v>
      </c>
      <c r="CN11" s="14">
        <v>17.5</v>
      </c>
      <c r="CO11" s="14">
        <v>17.6</v>
      </c>
      <c r="CP11" s="14">
        <v>17.7</v>
      </c>
      <c r="CQ11" s="14">
        <v>16.8</v>
      </c>
      <c r="CR11" t="s" s="15">
        <v>4</v>
      </c>
      <c r="CS11" s="17">
        <f>SUM(B11:AF11)+SUM(AH11:BL11)+SUM(BN11:CR11)</f>
        <v>1115.3</v>
      </c>
      <c r="CT11" s="18"/>
    </row>
    <row r="12" ht="18.5" customHeight="1">
      <c r="A12" s="19">
        <f>A11+(30*0.000694444444444444)</f>
        <v>0.1770833333333333</v>
      </c>
      <c r="B12" s="14">
        <v>7.2</v>
      </c>
      <c r="C12" s="14">
        <v>5.8</v>
      </c>
      <c r="D12" s="14">
        <v>8.1</v>
      </c>
      <c r="E12" s="14">
        <v>9.5</v>
      </c>
      <c r="F12" s="14">
        <v>6.7</v>
      </c>
      <c r="G12" s="14">
        <v>11.1</v>
      </c>
      <c r="H12" s="14">
        <v>3.4</v>
      </c>
      <c r="I12" s="14">
        <v>0.5</v>
      </c>
      <c r="J12" s="14">
        <v>7.5</v>
      </c>
      <c r="K12" s="14">
        <v>10.6</v>
      </c>
      <c r="L12" s="14">
        <v>8.699999999999999</v>
      </c>
      <c r="M12" s="14">
        <v>6.3</v>
      </c>
      <c r="N12" s="14">
        <v>4.9</v>
      </c>
      <c r="O12" s="14">
        <v>4.5</v>
      </c>
      <c r="P12" s="14">
        <v>3.7</v>
      </c>
      <c r="Q12" s="14">
        <v>5.1</v>
      </c>
      <c r="R12" s="14">
        <v>6.4</v>
      </c>
      <c r="S12" s="14">
        <v>3.4</v>
      </c>
      <c r="T12" s="14">
        <v>4.7</v>
      </c>
      <c r="U12" s="14">
        <v>5</v>
      </c>
      <c r="V12" s="14">
        <v>9.5</v>
      </c>
      <c r="W12" s="14">
        <v>6.7</v>
      </c>
      <c r="X12" s="14">
        <v>7.7</v>
      </c>
      <c r="Y12" s="14">
        <v>8.5</v>
      </c>
      <c r="Z12" s="14">
        <v>9</v>
      </c>
      <c r="AA12" s="14">
        <v>12.2</v>
      </c>
      <c r="AB12" s="14">
        <v>12.1</v>
      </c>
      <c r="AC12" s="14">
        <v>13</v>
      </c>
      <c r="AD12" s="14">
        <v>13</v>
      </c>
      <c r="AE12" s="14">
        <v>10.9</v>
      </c>
      <c r="AF12" t="s" s="15">
        <v>4</v>
      </c>
      <c r="AG12" s="20">
        <f>AG11+(30*0.000694444444444444)</f>
        <v>0.1770833333333333</v>
      </c>
      <c r="AH12" s="14">
        <v>12.6</v>
      </c>
      <c r="AI12" s="14">
        <v>7.4</v>
      </c>
      <c r="AJ12" s="14">
        <v>8</v>
      </c>
      <c r="AK12" s="14">
        <v>6.7</v>
      </c>
      <c r="AL12" s="14">
        <v>11.5</v>
      </c>
      <c r="AM12" s="14">
        <v>7.8</v>
      </c>
      <c r="AN12" s="14">
        <v>14.2</v>
      </c>
      <c r="AO12" s="14">
        <v>8.800000000000001</v>
      </c>
      <c r="AP12" s="14">
        <v>14.8</v>
      </c>
      <c r="AQ12" s="14">
        <v>17.9</v>
      </c>
      <c r="AR12" s="14">
        <v>14.2</v>
      </c>
      <c r="AS12" s="14">
        <v>10.1</v>
      </c>
      <c r="AT12" s="14">
        <v>10</v>
      </c>
      <c r="AU12" s="14">
        <v>12.6</v>
      </c>
      <c r="AV12" s="14">
        <v>10</v>
      </c>
      <c r="AW12" s="14">
        <v>13.6</v>
      </c>
      <c r="AX12" s="14">
        <v>9.1</v>
      </c>
      <c r="AY12" s="14">
        <v>10.5</v>
      </c>
      <c r="AZ12" s="14">
        <v>10</v>
      </c>
      <c r="BA12" s="14">
        <v>10.5</v>
      </c>
      <c r="BB12" s="14">
        <v>11.1</v>
      </c>
      <c r="BC12" s="14">
        <v>12.8</v>
      </c>
      <c r="BD12" s="14">
        <v>10.4</v>
      </c>
      <c r="BE12" s="14">
        <v>14.6</v>
      </c>
      <c r="BF12" s="14">
        <v>11</v>
      </c>
      <c r="BG12" s="14">
        <v>11.6</v>
      </c>
      <c r="BH12" s="14">
        <v>11.4</v>
      </c>
      <c r="BI12" s="14">
        <v>12.9</v>
      </c>
      <c r="BJ12" s="14">
        <v>12.6</v>
      </c>
      <c r="BK12" s="14">
        <v>13.7</v>
      </c>
      <c r="BL12" s="14">
        <v>0</v>
      </c>
      <c r="BM12" s="20">
        <f>BM11+(30*0.000694444444444444)</f>
        <v>0.1770833333333333</v>
      </c>
      <c r="BN12" s="14">
        <v>13.3</v>
      </c>
      <c r="BO12" s="14">
        <v>15.1</v>
      </c>
      <c r="BP12" s="14">
        <v>14.6</v>
      </c>
      <c r="BQ12" s="14">
        <v>14.1</v>
      </c>
      <c r="BR12" s="14">
        <v>17.2</v>
      </c>
      <c r="BS12" s="14">
        <v>14.8</v>
      </c>
      <c r="BT12" s="14">
        <v>14.4</v>
      </c>
      <c r="BU12" s="14">
        <v>16</v>
      </c>
      <c r="BV12" s="14">
        <v>16.5</v>
      </c>
      <c r="BW12" s="14">
        <v>17.1</v>
      </c>
      <c r="BX12" s="14">
        <v>17.2</v>
      </c>
      <c r="BY12" s="14">
        <v>17.9</v>
      </c>
      <c r="BZ12" s="14">
        <v>18.2</v>
      </c>
      <c r="CA12" s="14">
        <v>20.4</v>
      </c>
      <c r="CB12" s="14">
        <v>19.3</v>
      </c>
      <c r="CC12" s="14">
        <v>20.4</v>
      </c>
      <c r="CD12" s="14">
        <v>22.5</v>
      </c>
      <c r="CE12" s="14">
        <v>23.6</v>
      </c>
      <c r="CF12" s="14">
        <v>20.1</v>
      </c>
      <c r="CG12" s="14">
        <v>24.3</v>
      </c>
      <c r="CH12" s="14">
        <v>20.8</v>
      </c>
      <c r="CI12" s="14">
        <v>20.7</v>
      </c>
      <c r="CJ12" s="14">
        <v>16.2</v>
      </c>
      <c r="CK12" s="14">
        <v>17.1</v>
      </c>
      <c r="CL12" s="14">
        <v>15.9</v>
      </c>
      <c r="CM12" s="14">
        <v>14.4</v>
      </c>
      <c r="CN12" s="14">
        <v>17.3</v>
      </c>
      <c r="CO12" s="14">
        <v>17.4</v>
      </c>
      <c r="CP12" s="14">
        <v>17.4</v>
      </c>
      <c r="CQ12" s="14">
        <v>16.4</v>
      </c>
      <c r="CR12" t="s" s="15">
        <v>4</v>
      </c>
      <c r="CS12" s="17">
        <f>SUM(B12:AF12)+SUM(AH12:BL12)+SUM(BN12:CR12)</f>
        <v>1098.7</v>
      </c>
      <c r="CT12" s="18"/>
    </row>
    <row r="13" ht="18.5" customHeight="1">
      <c r="A13" s="19">
        <f>A12+(30*0.000694444444444444)</f>
        <v>0.1979166666666667</v>
      </c>
      <c r="B13" s="14">
        <v>6.8</v>
      </c>
      <c r="C13" s="14">
        <v>5.6</v>
      </c>
      <c r="D13" s="14">
        <v>7.9</v>
      </c>
      <c r="E13" s="14">
        <v>9.300000000000001</v>
      </c>
      <c r="F13" s="14">
        <v>6.4</v>
      </c>
      <c r="G13" s="14">
        <v>11</v>
      </c>
      <c r="H13" s="14">
        <v>3.1</v>
      </c>
      <c r="I13" s="14">
        <v>0.7</v>
      </c>
      <c r="J13" s="14">
        <v>7.3</v>
      </c>
      <c r="K13" s="14">
        <v>10.4</v>
      </c>
      <c r="L13" s="14">
        <v>8.699999999999999</v>
      </c>
      <c r="M13" s="14">
        <v>6.1</v>
      </c>
      <c r="N13" s="14">
        <v>4.9</v>
      </c>
      <c r="O13" s="14">
        <v>4.4</v>
      </c>
      <c r="P13" s="14">
        <v>3.4</v>
      </c>
      <c r="Q13" s="14">
        <v>4.8</v>
      </c>
      <c r="R13" s="14">
        <v>6.3</v>
      </c>
      <c r="S13" s="14">
        <v>3.2</v>
      </c>
      <c r="T13" s="14">
        <v>4.4</v>
      </c>
      <c r="U13" s="14">
        <v>4.7</v>
      </c>
      <c r="V13" s="14">
        <v>9.199999999999999</v>
      </c>
      <c r="W13" s="14">
        <v>6.6</v>
      </c>
      <c r="X13" s="14">
        <v>7.4</v>
      </c>
      <c r="Y13" s="14">
        <v>8.300000000000001</v>
      </c>
      <c r="Z13" s="14">
        <v>8.800000000000001</v>
      </c>
      <c r="AA13" s="14">
        <v>12.3</v>
      </c>
      <c r="AB13" s="14">
        <v>12</v>
      </c>
      <c r="AC13" s="14">
        <v>12.8</v>
      </c>
      <c r="AD13" s="14">
        <v>12.9</v>
      </c>
      <c r="AE13" s="14">
        <v>11.2</v>
      </c>
      <c r="AF13" t="s" s="15">
        <v>4</v>
      </c>
      <c r="AG13" s="20">
        <f>AG12+(30*0.000694444444444444)</f>
        <v>0.1979166666666667</v>
      </c>
      <c r="AH13" s="14">
        <v>12.6</v>
      </c>
      <c r="AI13" s="14">
        <v>7.4</v>
      </c>
      <c r="AJ13" s="14">
        <v>7.5</v>
      </c>
      <c r="AK13" s="14">
        <v>6.5</v>
      </c>
      <c r="AL13" s="14">
        <v>11.6</v>
      </c>
      <c r="AM13" s="14">
        <v>7.6</v>
      </c>
      <c r="AN13" s="14">
        <v>14.1</v>
      </c>
      <c r="AO13" s="14">
        <v>9.1</v>
      </c>
      <c r="AP13" s="14">
        <v>14.7</v>
      </c>
      <c r="AQ13" s="14">
        <v>17.4</v>
      </c>
      <c r="AR13" s="14">
        <v>14.2</v>
      </c>
      <c r="AS13" s="14">
        <v>10</v>
      </c>
      <c r="AT13" s="14">
        <v>10.1</v>
      </c>
      <c r="AU13" s="14">
        <v>12.4</v>
      </c>
      <c r="AV13" s="14">
        <v>9.4</v>
      </c>
      <c r="AW13" s="14">
        <v>13.5</v>
      </c>
      <c r="AX13" s="14">
        <v>8.9</v>
      </c>
      <c r="AY13" s="14">
        <v>10.4</v>
      </c>
      <c r="AZ13" s="14">
        <v>9.699999999999999</v>
      </c>
      <c r="BA13" s="14">
        <v>10.4</v>
      </c>
      <c r="BB13" s="14">
        <v>10.8</v>
      </c>
      <c r="BC13" s="14">
        <v>12.9</v>
      </c>
      <c r="BD13" s="14">
        <v>10.5</v>
      </c>
      <c r="BE13" s="14">
        <v>14.2</v>
      </c>
      <c r="BF13" s="14">
        <v>10.6</v>
      </c>
      <c r="BG13" s="14">
        <v>12</v>
      </c>
      <c r="BH13" s="14">
        <v>11.2</v>
      </c>
      <c r="BI13" s="14">
        <v>12.4</v>
      </c>
      <c r="BJ13" s="14">
        <v>12.4</v>
      </c>
      <c r="BK13" s="14">
        <v>13.4</v>
      </c>
      <c r="BL13" s="14">
        <v>0</v>
      </c>
      <c r="BM13" s="20">
        <f>BM12+(30*0.000694444444444444)</f>
        <v>0.1979166666666667</v>
      </c>
      <c r="BN13" s="14">
        <v>13.3</v>
      </c>
      <c r="BO13" s="14">
        <v>14.9</v>
      </c>
      <c r="BP13" s="14">
        <v>14.6</v>
      </c>
      <c r="BQ13" s="14">
        <v>13.8</v>
      </c>
      <c r="BR13" s="14">
        <v>17.3</v>
      </c>
      <c r="BS13" s="14">
        <v>14.6</v>
      </c>
      <c r="BT13" s="14">
        <v>14.2</v>
      </c>
      <c r="BU13" s="14">
        <v>15.9</v>
      </c>
      <c r="BV13" s="14">
        <v>16.2</v>
      </c>
      <c r="BW13" s="14">
        <v>16.8</v>
      </c>
      <c r="BX13" s="14">
        <v>16.8</v>
      </c>
      <c r="BY13" s="14">
        <v>17.7</v>
      </c>
      <c r="BZ13" s="14">
        <v>17.9</v>
      </c>
      <c r="CA13" s="14">
        <v>19.8</v>
      </c>
      <c r="CB13" s="14">
        <v>19.1</v>
      </c>
      <c r="CC13" s="14">
        <v>20.1</v>
      </c>
      <c r="CD13" s="14">
        <v>22.7</v>
      </c>
      <c r="CE13" s="14">
        <v>23.2</v>
      </c>
      <c r="CF13" s="14">
        <v>20.2</v>
      </c>
      <c r="CG13" s="14">
        <v>24.2</v>
      </c>
      <c r="CH13" s="14">
        <v>21.1</v>
      </c>
      <c r="CI13" s="14">
        <v>20.6</v>
      </c>
      <c r="CJ13" s="14">
        <v>15.9</v>
      </c>
      <c r="CK13" s="14">
        <v>16.9</v>
      </c>
      <c r="CL13" s="14">
        <v>15.4</v>
      </c>
      <c r="CM13" s="14">
        <v>14.2</v>
      </c>
      <c r="CN13" s="14">
        <v>17.2</v>
      </c>
      <c r="CO13" s="14">
        <v>17.2</v>
      </c>
      <c r="CP13" s="14">
        <v>17.2</v>
      </c>
      <c r="CQ13" s="14">
        <v>16</v>
      </c>
      <c r="CR13" t="s" s="15">
        <v>4</v>
      </c>
      <c r="CS13" s="17">
        <f>SUM(B13:AF13)+SUM(AH13:BL13)+SUM(BN13:CR13)</f>
        <v>1083.8</v>
      </c>
      <c r="CT13" s="18"/>
    </row>
    <row r="14" ht="18.5" customHeight="1">
      <c r="A14" s="19">
        <f>A13+(30*0.000694444444444444)</f>
        <v>0.21875</v>
      </c>
      <c r="B14" s="14">
        <v>6.5</v>
      </c>
      <c r="C14" s="14">
        <v>5.5</v>
      </c>
      <c r="D14" s="14">
        <v>7.7</v>
      </c>
      <c r="E14" s="14">
        <v>9.1</v>
      </c>
      <c r="F14" s="14">
        <v>6.1</v>
      </c>
      <c r="G14" s="14">
        <v>10.8</v>
      </c>
      <c r="H14" s="14">
        <v>2.9</v>
      </c>
      <c r="I14" s="14">
        <v>0.6</v>
      </c>
      <c r="J14" s="14">
        <v>7.2</v>
      </c>
      <c r="K14" s="14">
        <v>10.2</v>
      </c>
      <c r="L14" s="14">
        <v>8.4</v>
      </c>
      <c r="M14" s="14">
        <v>5.7</v>
      </c>
      <c r="N14" s="14">
        <v>4.9</v>
      </c>
      <c r="O14" s="14">
        <v>4.2</v>
      </c>
      <c r="P14" s="14">
        <v>3.2</v>
      </c>
      <c r="Q14" s="14">
        <v>4.5</v>
      </c>
      <c r="R14" s="14">
        <v>6.2</v>
      </c>
      <c r="S14" s="14">
        <v>3.1</v>
      </c>
      <c r="T14" s="14">
        <v>4.1</v>
      </c>
      <c r="U14" s="14">
        <v>4.5</v>
      </c>
      <c r="V14" s="14">
        <v>9.300000000000001</v>
      </c>
      <c r="W14" s="14">
        <v>6.4</v>
      </c>
      <c r="X14" s="14">
        <v>7.3</v>
      </c>
      <c r="Y14" s="14">
        <v>8.199999999999999</v>
      </c>
      <c r="Z14" s="14">
        <v>8.5</v>
      </c>
      <c r="AA14" s="14">
        <v>12.5</v>
      </c>
      <c r="AB14" s="14">
        <v>11.9</v>
      </c>
      <c r="AC14" s="14">
        <v>12.7</v>
      </c>
      <c r="AD14" s="14">
        <v>12.8</v>
      </c>
      <c r="AE14" s="14">
        <v>11.6</v>
      </c>
      <c r="AF14" t="s" s="15">
        <v>4</v>
      </c>
      <c r="AG14" s="20">
        <f>AG13+(30*0.000694444444444444)</f>
        <v>0.21875</v>
      </c>
      <c r="AH14" s="14">
        <v>12.5</v>
      </c>
      <c r="AI14" s="14">
        <v>7.3</v>
      </c>
      <c r="AJ14" s="14">
        <v>7</v>
      </c>
      <c r="AK14" s="14">
        <v>6.1</v>
      </c>
      <c r="AL14" s="14">
        <v>11.9</v>
      </c>
      <c r="AM14" s="14">
        <v>8.199999999999999</v>
      </c>
      <c r="AN14" s="14">
        <v>14.1</v>
      </c>
      <c r="AO14" s="14">
        <v>10.1</v>
      </c>
      <c r="AP14" s="14">
        <v>15</v>
      </c>
      <c r="AQ14" s="14">
        <v>17</v>
      </c>
      <c r="AR14" s="14">
        <v>14.1</v>
      </c>
      <c r="AS14" s="14">
        <v>9.800000000000001</v>
      </c>
      <c r="AT14" s="14">
        <v>9.800000000000001</v>
      </c>
      <c r="AU14" s="14">
        <v>11.9</v>
      </c>
      <c r="AV14" s="14">
        <v>9.1</v>
      </c>
      <c r="AW14" s="14">
        <v>13.5</v>
      </c>
      <c r="AX14" s="14">
        <v>8.699999999999999</v>
      </c>
      <c r="AY14" s="14">
        <v>9.9</v>
      </c>
      <c r="AZ14" s="14">
        <v>9.6</v>
      </c>
      <c r="BA14" s="14">
        <v>10.3</v>
      </c>
      <c r="BB14" s="14">
        <v>10.6</v>
      </c>
      <c r="BC14" s="14">
        <v>13.1</v>
      </c>
      <c r="BD14" s="14">
        <v>11</v>
      </c>
      <c r="BE14" s="14">
        <v>13.9</v>
      </c>
      <c r="BF14" s="14">
        <v>10.4</v>
      </c>
      <c r="BG14" s="14">
        <v>11.4</v>
      </c>
      <c r="BH14" s="14">
        <v>11</v>
      </c>
      <c r="BI14" s="14">
        <v>11.9</v>
      </c>
      <c r="BJ14" s="14">
        <v>12.3</v>
      </c>
      <c r="BK14" s="14">
        <v>13</v>
      </c>
      <c r="BL14" s="14">
        <v>0</v>
      </c>
      <c r="BM14" s="20">
        <f>BM13+(30*0.000694444444444444)</f>
        <v>0.21875</v>
      </c>
      <c r="BN14" s="14">
        <v>13</v>
      </c>
      <c r="BO14" s="14">
        <v>14.9</v>
      </c>
      <c r="BP14" s="14">
        <v>14.6</v>
      </c>
      <c r="BQ14" s="14">
        <v>13.5</v>
      </c>
      <c r="BR14" s="14">
        <v>17.3</v>
      </c>
      <c r="BS14" s="14">
        <v>14.5</v>
      </c>
      <c r="BT14" s="14">
        <v>14</v>
      </c>
      <c r="BU14" s="14">
        <v>15.9</v>
      </c>
      <c r="BV14" s="14">
        <v>15.8</v>
      </c>
      <c r="BW14" s="14">
        <v>16.5</v>
      </c>
      <c r="BX14" s="14">
        <v>16.6</v>
      </c>
      <c r="BY14" s="14">
        <v>17.6</v>
      </c>
      <c r="BZ14" s="14">
        <v>17.7</v>
      </c>
      <c r="CA14" s="14">
        <v>19.4</v>
      </c>
      <c r="CB14" s="14">
        <v>18.7</v>
      </c>
      <c r="CC14" s="14">
        <v>19.9</v>
      </c>
      <c r="CD14" s="14">
        <v>22.8</v>
      </c>
      <c r="CE14" s="14">
        <v>22.9</v>
      </c>
      <c r="CF14" s="14">
        <v>20.2</v>
      </c>
      <c r="CG14" s="14">
        <v>24.2</v>
      </c>
      <c r="CH14" s="14">
        <v>21</v>
      </c>
      <c r="CI14" s="14">
        <v>20.4</v>
      </c>
      <c r="CJ14" s="14">
        <v>15.6</v>
      </c>
      <c r="CK14" s="14">
        <v>16.8</v>
      </c>
      <c r="CL14" s="14">
        <v>14.9</v>
      </c>
      <c r="CM14" s="14">
        <v>13.9</v>
      </c>
      <c r="CN14" s="14">
        <v>17</v>
      </c>
      <c r="CO14" s="14">
        <v>17</v>
      </c>
      <c r="CP14" s="14">
        <v>16.9</v>
      </c>
      <c r="CQ14" s="14">
        <v>15.7</v>
      </c>
      <c r="CR14" t="s" s="15">
        <v>4</v>
      </c>
      <c r="CS14" s="17">
        <f>SUM(B14:AF14)+SUM(AH14:BL14)+SUM(BN14:CR14)</f>
        <v>1070.3</v>
      </c>
      <c r="CT14" s="18"/>
    </row>
    <row r="15" ht="18.5" customHeight="1">
      <c r="A15" s="19">
        <f>A14+(30*0.000694444444444444)</f>
        <v>0.2395833333333333</v>
      </c>
      <c r="B15" s="14">
        <v>6.3</v>
      </c>
      <c r="C15" s="14">
        <v>5.2</v>
      </c>
      <c r="D15" s="14">
        <v>7.3</v>
      </c>
      <c r="E15" s="14">
        <v>8.800000000000001</v>
      </c>
      <c r="F15" s="14">
        <v>6.1</v>
      </c>
      <c r="G15" s="14">
        <v>10.3</v>
      </c>
      <c r="H15" s="14">
        <v>2.5</v>
      </c>
      <c r="I15" s="14">
        <v>0.6</v>
      </c>
      <c r="J15" s="14">
        <v>6.9</v>
      </c>
      <c r="K15" s="14">
        <v>10</v>
      </c>
      <c r="L15" s="14">
        <v>8.1</v>
      </c>
      <c r="M15" s="14">
        <v>5.3</v>
      </c>
      <c r="N15" s="14">
        <v>4.9</v>
      </c>
      <c r="O15" s="14">
        <v>4.2</v>
      </c>
      <c r="P15" s="14">
        <v>2.9</v>
      </c>
      <c r="Q15" s="14">
        <v>4.2</v>
      </c>
      <c r="R15" s="14">
        <v>6.2</v>
      </c>
      <c r="S15" s="14">
        <v>2.9</v>
      </c>
      <c r="T15" s="14">
        <v>3.8</v>
      </c>
      <c r="U15" s="14">
        <v>4.2</v>
      </c>
      <c r="V15" s="14">
        <v>9.5</v>
      </c>
      <c r="W15" s="14">
        <v>6.1</v>
      </c>
      <c r="X15" s="14">
        <v>7.2</v>
      </c>
      <c r="Y15" s="14">
        <v>8</v>
      </c>
      <c r="Z15" s="14">
        <v>8.199999999999999</v>
      </c>
      <c r="AA15" s="14">
        <v>12.7</v>
      </c>
      <c r="AB15" s="14">
        <v>11.6</v>
      </c>
      <c r="AC15" s="14">
        <v>12.6</v>
      </c>
      <c r="AD15" s="14">
        <v>12.7</v>
      </c>
      <c r="AE15" s="14">
        <v>11.9</v>
      </c>
      <c r="AF15" t="s" s="15">
        <v>4</v>
      </c>
      <c r="AG15" s="20">
        <f>AG14+(30*0.000694444444444444)</f>
        <v>0.2395833333333333</v>
      </c>
      <c r="AH15" s="14">
        <v>12.5</v>
      </c>
      <c r="AI15" s="14">
        <v>7.4</v>
      </c>
      <c r="AJ15" s="14">
        <v>6.9</v>
      </c>
      <c r="AK15" s="14">
        <v>5.9</v>
      </c>
      <c r="AL15" s="14">
        <v>12.4</v>
      </c>
      <c r="AM15" s="14">
        <v>9.4</v>
      </c>
      <c r="AN15" s="14">
        <v>14.4</v>
      </c>
      <c r="AO15" s="14">
        <v>11.2</v>
      </c>
      <c r="AP15" s="14">
        <v>15.3</v>
      </c>
      <c r="AQ15" s="14">
        <v>17.1</v>
      </c>
      <c r="AR15" s="14">
        <v>13.8</v>
      </c>
      <c r="AS15" s="14">
        <v>9.6</v>
      </c>
      <c r="AT15" s="14">
        <v>9.300000000000001</v>
      </c>
      <c r="AU15" s="14">
        <v>11.4</v>
      </c>
      <c r="AV15" s="14">
        <v>8.9</v>
      </c>
      <c r="AW15" s="14">
        <v>13.5</v>
      </c>
      <c r="AX15" s="14">
        <v>8.699999999999999</v>
      </c>
      <c r="AY15" s="14">
        <v>9.699999999999999</v>
      </c>
      <c r="AZ15" s="14">
        <v>9.5</v>
      </c>
      <c r="BA15" s="14">
        <v>10.4</v>
      </c>
      <c r="BB15" s="14">
        <v>10.3</v>
      </c>
      <c r="BC15" s="14">
        <v>13</v>
      </c>
      <c r="BD15" s="14">
        <v>11.2</v>
      </c>
      <c r="BE15" s="14">
        <v>13.4</v>
      </c>
      <c r="BF15" s="14">
        <v>10.3</v>
      </c>
      <c r="BG15" s="14">
        <v>10.3</v>
      </c>
      <c r="BH15" s="14">
        <v>10.8</v>
      </c>
      <c r="BI15" s="14">
        <v>11.5</v>
      </c>
      <c r="BJ15" s="14">
        <v>12.1</v>
      </c>
      <c r="BK15" s="14">
        <v>12.7</v>
      </c>
      <c r="BL15" s="14">
        <v>0</v>
      </c>
      <c r="BM15" s="20">
        <f>BM14+(30*0.000694444444444444)</f>
        <v>0.2395833333333333</v>
      </c>
      <c r="BN15" s="14">
        <v>12.7</v>
      </c>
      <c r="BO15" s="14">
        <v>14.9</v>
      </c>
      <c r="BP15" s="14">
        <v>14.4</v>
      </c>
      <c r="BQ15" s="14">
        <v>13.2</v>
      </c>
      <c r="BR15" s="14">
        <v>17.2</v>
      </c>
      <c r="BS15" s="14">
        <v>14.3</v>
      </c>
      <c r="BT15" s="14">
        <v>13.9</v>
      </c>
      <c r="BU15" s="14">
        <v>15.9</v>
      </c>
      <c r="BV15" s="14">
        <v>15.5</v>
      </c>
      <c r="BW15" s="14">
        <v>16.3</v>
      </c>
      <c r="BX15" s="14">
        <v>16.2</v>
      </c>
      <c r="BY15" s="14">
        <v>17.5</v>
      </c>
      <c r="BZ15" s="14">
        <v>17.4</v>
      </c>
      <c r="CA15" s="14">
        <v>19.1</v>
      </c>
      <c r="CB15" s="14">
        <v>18.3</v>
      </c>
      <c r="CC15" s="14">
        <v>19.8</v>
      </c>
      <c r="CD15" s="14">
        <v>22.9</v>
      </c>
      <c r="CE15" s="14">
        <v>22.8</v>
      </c>
      <c r="CF15" s="14">
        <v>20.2</v>
      </c>
      <c r="CG15" s="14">
        <v>24</v>
      </c>
      <c r="CH15" s="14">
        <v>20.9</v>
      </c>
      <c r="CI15" s="14">
        <v>20.5</v>
      </c>
      <c r="CJ15" s="14">
        <v>15.4</v>
      </c>
      <c r="CK15" s="14">
        <v>16.5</v>
      </c>
      <c r="CL15" s="14">
        <v>14.5</v>
      </c>
      <c r="CM15" s="14">
        <v>13.6</v>
      </c>
      <c r="CN15" s="14">
        <v>16.7</v>
      </c>
      <c r="CO15" s="14">
        <v>17</v>
      </c>
      <c r="CP15" s="14">
        <v>16.6</v>
      </c>
      <c r="CQ15" s="14">
        <v>15.2</v>
      </c>
      <c r="CR15" t="s" s="15">
        <v>4</v>
      </c>
      <c r="CS15" s="17">
        <f>SUM(B15:AF15)+SUM(AH15:BL15)+SUM(BN15:CR15)</f>
        <v>1057.5</v>
      </c>
      <c r="CT15" s="18"/>
    </row>
    <row r="16" ht="18.5" customHeight="1">
      <c r="A16" s="19">
        <f>A15+(30*0.000694444444444444)</f>
        <v>0.2604166666666667</v>
      </c>
      <c r="B16" s="14">
        <v>6</v>
      </c>
      <c r="C16" s="14">
        <v>5</v>
      </c>
      <c r="D16" s="14">
        <v>7</v>
      </c>
      <c r="E16" s="14">
        <v>8.6</v>
      </c>
      <c r="F16" s="14">
        <v>6</v>
      </c>
      <c r="G16" s="14">
        <v>9.1</v>
      </c>
      <c r="H16" s="14">
        <v>2.2</v>
      </c>
      <c r="I16" s="14">
        <v>0.2</v>
      </c>
      <c r="J16" s="14">
        <v>6.9</v>
      </c>
      <c r="K16" s="14">
        <v>9.9</v>
      </c>
      <c r="L16" s="14">
        <v>7.8</v>
      </c>
      <c r="M16" s="14">
        <v>4.7</v>
      </c>
      <c r="N16" s="14">
        <v>4.7</v>
      </c>
      <c r="O16" s="14">
        <v>4.3</v>
      </c>
      <c r="P16" s="14">
        <v>2.6</v>
      </c>
      <c r="Q16" s="14">
        <v>4.2</v>
      </c>
      <c r="R16" s="14">
        <v>6.1</v>
      </c>
      <c r="S16" s="14">
        <v>2.7</v>
      </c>
      <c r="T16" s="14">
        <v>3.5</v>
      </c>
      <c r="U16" s="14">
        <v>4.1</v>
      </c>
      <c r="V16" s="14">
        <v>9.1</v>
      </c>
      <c r="W16" s="14">
        <v>6.1</v>
      </c>
      <c r="X16" s="14">
        <v>6.9</v>
      </c>
      <c r="Y16" s="14">
        <v>7.9</v>
      </c>
      <c r="Z16" s="14">
        <v>8.1</v>
      </c>
      <c r="AA16" s="14">
        <v>12.9</v>
      </c>
      <c r="AB16" s="14">
        <v>11.6</v>
      </c>
      <c r="AC16" s="14">
        <v>12.6</v>
      </c>
      <c r="AD16" s="14">
        <v>12.7</v>
      </c>
      <c r="AE16" s="14">
        <v>12.1</v>
      </c>
      <c r="AF16" t="s" s="15">
        <v>4</v>
      </c>
      <c r="AG16" s="20">
        <f>AG15+(30*0.000694444444444444)</f>
        <v>0.2604166666666667</v>
      </c>
      <c r="AH16" s="14">
        <v>12.4</v>
      </c>
      <c r="AI16" s="14">
        <v>7.6</v>
      </c>
      <c r="AJ16" s="14">
        <v>6.7</v>
      </c>
      <c r="AK16" s="14">
        <v>5.8</v>
      </c>
      <c r="AL16" s="14">
        <v>13.1</v>
      </c>
      <c r="AM16" s="14">
        <v>11.3</v>
      </c>
      <c r="AN16" s="14">
        <v>15</v>
      </c>
      <c r="AO16" s="14">
        <v>12.7</v>
      </c>
      <c r="AP16" s="14">
        <v>15.6</v>
      </c>
      <c r="AQ16" s="14">
        <v>17</v>
      </c>
      <c r="AR16" s="14">
        <v>13.6</v>
      </c>
      <c r="AS16" s="14">
        <v>9.300000000000001</v>
      </c>
      <c r="AT16" s="14">
        <v>9</v>
      </c>
      <c r="AU16" s="14">
        <v>10.9</v>
      </c>
      <c r="AV16" s="14">
        <v>8.800000000000001</v>
      </c>
      <c r="AW16" s="14">
        <v>13.4</v>
      </c>
      <c r="AX16" s="14">
        <v>8.699999999999999</v>
      </c>
      <c r="AY16" s="14">
        <v>9.9</v>
      </c>
      <c r="AZ16" s="14">
        <v>9.4</v>
      </c>
      <c r="BA16" s="14">
        <v>10.3</v>
      </c>
      <c r="BB16" s="14">
        <v>10</v>
      </c>
      <c r="BC16" s="14">
        <v>13</v>
      </c>
      <c r="BD16" s="14">
        <v>11</v>
      </c>
      <c r="BE16" s="14">
        <v>13.2</v>
      </c>
      <c r="BF16" s="14">
        <v>10.1</v>
      </c>
      <c r="BG16" s="14">
        <v>9.5</v>
      </c>
      <c r="BH16" s="14">
        <v>10.7</v>
      </c>
      <c r="BI16" s="14">
        <v>11.4</v>
      </c>
      <c r="BJ16" s="14">
        <v>12</v>
      </c>
      <c r="BK16" s="14">
        <v>12.5</v>
      </c>
      <c r="BL16" s="14">
        <v>0</v>
      </c>
      <c r="BM16" s="20">
        <f>BM15+(30*0.000694444444444444)</f>
        <v>0.2604166666666667</v>
      </c>
      <c r="BN16" s="14">
        <v>12.8</v>
      </c>
      <c r="BO16" s="14">
        <v>14.8</v>
      </c>
      <c r="BP16" s="14">
        <v>14.1</v>
      </c>
      <c r="BQ16" s="14">
        <v>13</v>
      </c>
      <c r="BR16" s="14">
        <v>17.3</v>
      </c>
      <c r="BS16" s="14">
        <v>14.2</v>
      </c>
      <c r="BT16" s="14">
        <v>13.6</v>
      </c>
      <c r="BU16" s="14">
        <v>15.9</v>
      </c>
      <c r="BV16" s="14">
        <v>15.5</v>
      </c>
      <c r="BW16" s="14">
        <v>16.2</v>
      </c>
      <c r="BX16" s="14">
        <v>16.2</v>
      </c>
      <c r="BY16" s="14">
        <v>17.3</v>
      </c>
      <c r="BZ16" s="14">
        <v>17.1</v>
      </c>
      <c r="CA16" s="14">
        <v>18.9</v>
      </c>
      <c r="CB16" s="14">
        <v>18</v>
      </c>
      <c r="CC16" s="14">
        <v>19.8</v>
      </c>
      <c r="CD16" s="14">
        <v>23</v>
      </c>
      <c r="CE16" s="14">
        <v>22.7</v>
      </c>
      <c r="CF16" s="14">
        <v>20.3</v>
      </c>
      <c r="CG16" s="14">
        <v>24.1</v>
      </c>
      <c r="CH16" s="14">
        <v>20.7</v>
      </c>
      <c r="CI16" s="14">
        <v>20.4</v>
      </c>
      <c r="CJ16" s="14">
        <v>15.3</v>
      </c>
      <c r="CK16" s="14">
        <v>16.4</v>
      </c>
      <c r="CL16" s="14">
        <v>14.2</v>
      </c>
      <c r="CM16" s="14">
        <v>13.4</v>
      </c>
      <c r="CN16" s="14">
        <v>16.7</v>
      </c>
      <c r="CO16" s="14">
        <v>17.3</v>
      </c>
      <c r="CP16" s="14">
        <v>16.3</v>
      </c>
      <c r="CQ16" s="14">
        <v>14.6</v>
      </c>
      <c r="CR16" t="s" s="15">
        <v>4</v>
      </c>
      <c r="CS16" s="17">
        <f>SUM(B16:AF16)+SUM(AH16:BL16)+SUM(BN16:CR16)</f>
        <v>1049.6</v>
      </c>
      <c r="CT16" s="18"/>
    </row>
    <row r="17" ht="18.5" customHeight="1">
      <c r="A17" s="19">
        <f>A16+(30*0.000694444444444444)</f>
        <v>0.28125</v>
      </c>
      <c r="B17" s="14">
        <v>5.6</v>
      </c>
      <c r="C17" s="14">
        <v>4.9</v>
      </c>
      <c r="D17" s="14">
        <v>6.7</v>
      </c>
      <c r="E17" s="14">
        <v>8.300000000000001</v>
      </c>
      <c r="F17" s="14">
        <v>5.7</v>
      </c>
      <c r="G17" s="14">
        <v>8.1</v>
      </c>
      <c r="H17" s="14">
        <v>2.2</v>
      </c>
      <c r="I17" s="14">
        <v>-0.1</v>
      </c>
      <c r="J17" s="14">
        <v>6.6</v>
      </c>
      <c r="K17" s="14">
        <v>10</v>
      </c>
      <c r="L17" s="14">
        <v>7.3</v>
      </c>
      <c r="M17" s="14">
        <v>4.3</v>
      </c>
      <c r="N17" s="14">
        <v>4.5</v>
      </c>
      <c r="O17" s="14">
        <v>4.1</v>
      </c>
      <c r="P17" s="14">
        <v>2.6</v>
      </c>
      <c r="Q17" s="14">
        <v>4.2</v>
      </c>
      <c r="R17" s="14">
        <v>5.9</v>
      </c>
      <c r="S17" s="14">
        <v>2.7</v>
      </c>
      <c r="T17" s="14">
        <v>3.4</v>
      </c>
      <c r="U17" s="14">
        <v>4</v>
      </c>
      <c r="V17" s="14">
        <v>8.800000000000001</v>
      </c>
      <c r="W17" s="14">
        <v>6.2</v>
      </c>
      <c r="X17" s="14">
        <v>6.7</v>
      </c>
      <c r="Y17" s="14">
        <v>7.8</v>
      </c>
      <c r="Z17" s="14">
        <v>7.9</v>
      </c>
      <c r="AA17" s="14">
        <v>13.3</v>
      </c>
      <c r="AB17" s="14">
        <v>11.7</v>
      </c>
      <c r="AC17" s="14">
        <v>12.5</v>
      </c>
      <c r="AD17" s="14">
        <v>12.7</v>
      </c>
      <c r="AE17" s="14">
        <v>12.1</v>
      </c>
      <c r="AF17" t="s" s="15">
        <v>4</v>
      </c>
      <c r="AG17" s="20">
        <f>AG16+(30*0.000694444444444444)</f>
        <v>0.28125</v>
      </c>
      <c r="AH17" s="14">
        <v>12.5</v>
      </c>
      <c r="AI17" s="14">
        <v>7.6</v>
      </c>
      <c r="AJ17" s="14">
        <v>6.2</v>
      </c>
      <c r="AK17" s="14">
        <v>5.6</v>
      </c>
      <c r="AL17" s="14">
        <v>13.7</v>
      </c>
      <c r="AM17" s="14">
        <v>13</v>
      </c>
      <c r="AN17" s="14">
        <v>16.6</v>
      </c>
      <c r="AO17" s="14">
        <v>15.3</v>
      </c>
      <c r="AP17" s="14">
        <v>16</v>
      </c>
      <c r="AQ17" s="14">
        <v>16.3</v>
      </c>
      <c r="AR17" s="14">
        <v>13.6</v>
      </c>
      <c r="AS17" s="14">
        <v>8.800000000000001</v>
      </c>
      <c r="AT17" s="14">
        <v>9</v>
      </c>
      <c r="AU17" s="14">
        <v>10.5</v>
      </c>
      <c r="AV17" s="14">
        <v>8.9</v>
      </c>
      <c r="AW17" s="14">
        <v>13.4</v>
      </c>
      <c r="AX17" s="14">
        <v>8.699999999999999</v>
      </c>
      <c r="AY17" s="14">
        <v>10.2</v>
      </c>
      <c r="AZ17" s="14">
        <v>9.4</v>
      </c>
      <c r="BA17" s="14">
        <v>10.3</v>
      </c>
      <c r="BB17" s="14">
        <v>10</v>
      </c>
      <c r="BC17" s="14">
        <v>13</v>
      </c>
      <c r="BD17" s="14">
        <v>10.9</v>
      </c>
      <c r="BE17" s="14">
        <v>12.8</v>
      </c>
      <c r="BF17" s="14">
        <v>10</v>
      </c>
      <c r="BG17" s="14">
        <v>9.300000000000001</v>
      </c>
      <c r="BH17" s="14">
        <v>10.7</v>
      </c>
      <c r="BI17" s="14">
        <v>11.7</v>
      </c>
      <c r="BJ17" s="14">
        <v>12.1</v>
      </c>
      <c r="BK17" s="14">
        <v>12.7</v>
      </c>
      <c r="BL17" s="14">
        <v>0</v>
      </c>
      <c r="BM17" s="20">
        <f>BM16+(30*0.000694444444444444)</f>
        <v>0.28125</v>
      </c>
      <c r="BN17" s="14">
        <v>13.6</v>
      </c>
      <c r="BO17" s="14">
        <v>14.5</v>
      </c>
      <c r="BP17" s="14">
        <v>14</v>
      </c>
      <c r="BQ17" s="14">
        <v>13.2</v>
      </c>
      <c r="BR17" s="14">
        <v>17.4</v>
      </c>
      <c r="BS17" s="14">
        <v>14.4</v>
      </c>
      <c r="BT17" s="14">
        <v>13.7</v>
      </c>
      <c r="BU17" s="14">
        <v>16.1</v>
      </c>
      <c r="BV17" s="14">
        <v>15.7</v>
      </c>
      <c r="BW17" s="14">
        <v>16.5</v>
      </c>
      <c r="BX17" s="14">
        <v>16.4</v>
      </c>
      <c r="BY17" s="14">
        <v>17.3</v>
      </c>
      <c r="BZ17" s="14">
        <v>17.3</v>
      </c>
      <c r="CA17" s="14">
        <v>19</v>
      </c>
      <c r="CB17" s="14">
        <v>18.1</v>
      </c>
      <c r="CC17" s="14">
        <v>19.8</v>
      </c>
      <c r="CD17" s="14">
        <v>23.1</v>
      </c>
      <c r="CE17" s="14">
        <v>22.6</v>
      </c>
      <c r="CF17" s="14">
        <v>20.1</v>
      </c>
      <c r="CG17" s="14">
        <v>24.2</v>
      </c>
      <c r="CH17" s="14">
        <v>20.8</v>
      </c>
      <c r="CI17" s="14">
        <v>20.4</v>
      </c>
      <c r="CJ17" s="14">
        <v>15.5</v>
      </c>
      <c r="CK17" s="14">
        <v>16.6</v>
      </c>
      <c r="CL17" s="14">
        <v>14.4</v>
      </c>
      <c r="CM17" s="14">
        <v>13.5</v>
      </c>
      <c r="CN17" s="14">
        <v>17</v>
      </c>
      <c r="CO17" s="14">
        <v>18</v>
      </c>
      <c r="CP17" s="14">
        <v>16.4</v>
      </c>
      <c r="CQ17" s="14">
        <v>14.7</v>
      </c>
      <c r="CR17" t="s" s="15">
        <v>4</v>
      </c>
      <c r="CS17" s="17">
        <f>SUM(B17:AF17)+SUM(AH17:BL17)+SUM(BN17:CR17)</f>
        <v>1053.8</v>
      </c>
      <c r="CT17" s="18"/>
    </row>
    <row r="18" ht="18.5" customHeight="1">
      <c r="A18" s="19">
        <f>A17+(30*0.000694444444444444)</f>
        <v>0.3020833333333333</v>
      </c>
      <c r="B18" s="14">
        <v>5.2</v>
      </c>
      <c r="C18" s="14">
        <v>4.8</v>
      </c>
      <c r="D18" s="14">
        <v>6.5</v>
      </c>
      <c r="E18" s="14">
        <v>8.199999999999999</v>
      </c>
      <c r="F18" s="14">
        <v>5.4</v>
      </c>
      <c r="G18" s="14">
        <v>6.8</v>
      </c>
      <c r="H18" s="14">
        <v>2.2</v>
      </c>
      <c r="I18" s="14">
        <v>-0.3</v>
      </c>
      <c r="J18" s="14">
        <v>6.5</v>
      </c>
      <c r="K18" s="14">
        <v>10.3</v>
      </c>
      <c r="L18" s="14">
        <v>7.4</v>
      </c>
      <c r="M18" s="14">
        <v>4.1</v>
      </c>
      <c r="N18" s="14">
        <v>4.4</v>
      </c>
      <c r="O18" s="14">
        <v>4.1</v>
      </c>
      <c r="P18" s="14">
        <v>2.6</v>
      </c>
      <c r="Q18" s="14">
        <v>4.6</v>
      </c>
      <c r="R18" s="14">
        <v>5.9</v>
      </c>
      <c r="S18" s="14">
        <v>2.5</v>
      </c>
      <c r="T18" s="14">
        <v>3.3</v>
      </c>
      <c r="U18" s="14">
        <v>4</v>
      </c>
      <c r="V18" s="14">
        <v>8.800000000000001</v>
      </c>
      <c r="W18" s="14">
        <v>6.3</v>
      </c>
      <c r="X18" s="14">
        <v>6.7</v>
      </c>
      <c r="Y18" s="14">
        <v>8.1</v>
      </c>
      <c r="Z18" s="14">
        <v>8.199999999999999</v>
      </c>
      <c r="AA18" s="14">
        <v>13.5</v>
      </c>
      <c r="AB18" s="14">
        <v>11.8</v>
      </c>
      <c r="AC18" s="14">
        <v>12.5</v>
      </c>
      <c r="AD18" s="14">
        <v>12.7</v>
      </c>
      <c r="AE18" s="14">
        <v>12.2</v>
      </c>
      <c r="AF18" t="s" s="15">
        <v>4</v>
      </c>
      <c r="AG18" s="20">
        <f>AG17+(30*0.000694444444444444)</f>
        <v>0.3020833333333333</v>
      </c>
      <c r="AH18" s="14">
        <v>12.5</v>
      </c>
      <c r="AI18" s="14">
        <v>7.8</v>
      </c>
      <c r="AJ18" s="14">
        <v>6.4</v>
      </c>
      <c r="AK18" s="14">
        <v>6</v>
      </c>
      <c r="AL18" s="14">
        <v>13.8</v>
      </c>
      <c r="AM18" s="14">
        <v>14.7</v>
      </c>
      <c r="AN18" s="14">
        <v>18.3</v>
      </c>
      <c r="AO18" s="14">
        <v>18.3</v>
      </c>
      <c r="AP18" s="14">
        <v>16.4</v>
      </c>
      <c r="AQ18" s="14">
        <v>16.3</v>
      </c>
      <c r="AR18" s="14">
        <v>13.6</v>
      </c>
      <c r="AS18" s="14">
        <v>8.9</v>
      </c>
      <c r="AT18" s="14">
        <v>9.4</v>
      </c>
      <c r="AU18" s="14">
        <v>10.7</v>
      </c>
      <c r="AV18" s="14">
        <v>9.1</v>
      </c>
      <c r="AW18" s="14">
        <v>13.6</v>
      </c>
      <c r="AX18" s="14">
        <v>8.800000000000001</v>
      </c>
      <c r="AY18" s="14">
        <v>10.6</v>
      </c>
      <c r="AZ18" s="14">
        <v>9.800000000000001</v>
      </c>
      <c r="BA18" s="14">
        <v>10.6</v>
      </c>
      <c r="BB18" s="14">
        <v>10.6</v>
      </c>
      <c r="BC18" s="14">
        <v>13</v>
      </c>
      <c r="BD18" s="14">
        <v>11.2</v>
      </c>
      <c r="BE18" s="14">
        <v>12.5</v>
      </c>
      <c r="BF18" s="14">
        <v>10.4</v>
      </c>
      <c r="BG18" s="14">
        <v>9.9</v>
      </c>
      <c r="BH18" s="14">
        <v>11.3</v>
      </c>
      <c r="BI18" s="14">
        <v>12.4</v>
      </c>
      <c r="BJ18" s="14">
        <v>12.8</v>
      </c>
      <c r="BK18" s="14">
        <v>13.6</v>
      </c>
      <c r="BL18" s="14">
        <v>0</v>
      </c>
      <c r="BM18" s="20">
        <f>BM17+(30*0.000694444444444444)</f>
        <v>0.3020833333333333</v>
      </c>
      <c r="BN18" s="14">
        <v>14.4</v>
      </c>
      <c r="BO18" s="14">
        <v>14.4</v>
      </c>
      <c r="BP18" s="14">
        <v>14.7</v>
      </c>
      <c r="BQ18" s="14">
        <v>13.9</v>
      </c>
      <c r="BR18" s="14">
        <v>17.5</v>
      </c>
      <c r="BS18" s="14">
        <v>14.8</v>
      </c>
      <c r="BT18" s="14">
        <v>14.5</v>
      </c>
      <c r="BU18" s="14">
        <v>16.7</v>
      </c>
      <c r="BV18" s="14">
        <v>16.4</v>
      </c>
      <c r="BW18" s="14">
        <v>17.4</v>
      </c>
      <c r="BX18" s="14">
        <v>17.4</v>
      </c>
      <c r="BY18" s="14">
        <v>18</v>
      </c>
      <c r="BZ18" s="14">
        <v>17.9</v>
      </c>
      <c r="CA18" s="14">
        <v>19.7</v>
      </c>
      <c r="CB18" s="14">
        <v>18.8</v>
      </c>
      <c r="CC18" s="14">
        <v>20.2</v>
      </c>
      <c r="CD18" s="14">
        <v>23.2</v>
      </c>
      <c r="CE18" s="14">
        <v>22.5</v>
      </c>
      <c r="CF18" s="14">
        <v>20.3</v>
      </c>
      <c r="CG18" s="14">
        <v>24.3</v>
      </c>
      <c r="CH18" s="14">
        <v>21</v>
      </c>
      <c r="CI18" s="14">
        <v>20.7</v>
      </c>
      <c r="CJ18" s="14">
        <v>16.4</v>
      </c>
      <c r="CK18" s="14">
        <v>17.4</v>
      </c>
      <c r="CL18" s="14">
        <v>15.4</v>
      </c>
      <c r="CM18" s="14">
        <v>14.5</v>
      </c>
      <c r="CN18" s="14">
        <v>17.9</v>
      </c>
      <c r="CO18" s="14">
        <v>18.7</v>
      </c>
      <c r="CP18" s="14">
        <v>17</v>
      </c>
      <c r="CQ18" s="14">
        <v>15.3</v>
      </c>
      <c r="CR18" t="s" s="15">
        <v>4</v>
      </c>
      <c r="CS18" s="17">
        <f>SUM(B18:AF18)+SUM(AH18:BL18)+SUM(BN18:CR18)</f>
        <v>1083.9</v>
      </c>
      <c r="CT18" s="18"/>
    </row>
    <row r="19" ht="18.5" customHeight="1">
      <c r="A19" s="19">
        <f>A18+(30*0.000694444444444444)</f>
        <v>0.3229166666666667</v>
      </c>
      <c r="B19" s="14">
        <v>5.1</v>
      </c>
      <c r="C19" s="14">
        <v>4.8</v>
      </c>
      <c r="D19" s="14">
        <v>6.3</v>
      </c>
      <c r="E19" s="14">
        <v>8.300000000000001</v>
      </c>
      <c r="F19" s="14">
        <v>5.4</v>
      </c>
      <c r="G19" s="14">
        <v>6</v>
      </c>
      <c r="H19" s="14">
        <v>2.2</v>
      </c>
      <c r="I19" s="14">
        <v>-0.1</v>
      </c>
      <c r="J19" s="14">
        <v>6.6</v>
      </c>
      <c r="K19" s="14">
        <v>10.4</v>
      </c>
      <c r="L19" s="14">
        <v>7.9</v>
      </c>
      <c r="M19" s="14">
        <v>4.1</v>
      </c>
      <c r="N19" s="14">
        <v>4.5</v>
      </c>
      <c r="O19" s="14">
        <v>4.6</v>
      </c>
      <c r="P19" s="14">
        <v>3</v>
      </c>
      <c r="Q19" s="14">
        <v>5.4</v>
      </c>
      <c r="R19" s="14">
        <v>5.8</v>
      </c>
      <c r="S19" s="14">
        <v>2.8</v>
      </c>
      <c r="T19" s="14">
        <v>3.8</v>
      </c>
      <c r="U19" s="14">
        <v>4.6</v>
      </c>
      <c r="V19" s="14">
        <v>9</v>
      </c>
      <c r="W19" s="14">
        <v>6.8</v>
      </c>
      <c r="X19" s="14">
        <v>7.4</v>
      </c>
      <c r="Y19" s="14">
        <v>9.1</v>
      </c>
      <c r="Z19" s="14">
        <v>9.1</v>
      </c>
      <c r="AA19" s="14">
        <v>13.4</v>
      </c>
      <c r="AB19" s="14">
        <v>12.2</v>
      </c>
      <c r="AC19" s="14">
        <v>12.5</v>
      </c>
      <c r="AD19" s="14">
        <v>12.4</v>
      </c>
      <c r="AE19" s="14">
        <v>12.4</v>
      </c>
      <c r="AF19" t="s" s="15">
        <v>4</v>
      </c>
      <c r="AG19" s="20">
        <f>AG18+(30*0.000694444444444444)</f>
        <v>0.3229166666666667</v>
      </c>
      <c r="AH19" s="14">
        <v>12.6</v>
      </c>
      <c r="AI19" s="14">
        <v>8.199999999999999</v>
      </c>
      <c r="AJ19" s="14">
        <v>7.1</v>
      </c>
      <c r="AK19" s="14">
        <v>6.9</v>
      </c>
      <c r="AL19" s="14">
        <v>14</v>
      </c>
      <c r="AM19" s="14">
        <v>16.5</v>
      </c>
      <c r="AN19" s="14">
        <v>19.3</v>
      </c>
      <c r="AO19" s="14">
        <v>20.5</v>
      </c>
      <c r="AP19" s="14">
        <v>16.6</v>
      </c>
      <c r="AQ19" s="14">
        <v>16.8</v>
      </c>
      <c r="AR19" s="14">
        <v>13.8</v>
      </c>
      <c r="AS19" s="14">
        <v>9.5</v>
      </c>
      <c r="AT19" s="14">
        <v>10</v>
      </c>
      <c r="AU19" s="14">
        <v>11.4</v>
      </c>
      <c r="AV19" s="14">
        <v>10.1</v>
      </c>
      <c r="AW19" s="14">
        <v>13.8</v>
      </c>
      <c r="AX19" s="14">
        <v>9.4</v>
      </c>
      <c r="AY19" s="14">
        <v>11.3</v>
      </c>
      <c r="AZ19" s="14">
        <v>10.6</v>
      </c>
      <c r="BA19" s="14">
        <v>11.3</v>
      </c>
      <c r="BB19" s="14">
        <v>11.6</v>
      </c>
      <c r="BC19" s="14">
        <v>13.3</v>
      </c>
      <c r="BD19" s="14">
        <v>11.8</v>
      </c>
      <c r="BE19" s="14">
        <v>12.4</v>
      </c>
      <c r="BF19" s="14">
        <v>11</v>
      </c>
      <c r="BG19" s="14">
        <v>11.1</v>
      </c>
      <c r="BH19" s="14">
        <v>12.4</v>
      </c>
      <c r="BI19" s="14">
        <v>13.8</v>
      </c>
      <c r="BJ19" s="14">
        <v>13.7</v>
      </c>
      <c r="BK19" s="14">
        <v>15</v>
      </c>
      <c r="BL19" s="14">
        <v>0</v>
      </c>
      <c r="BM19" s="20">
        <f>BM18+(30*0.000694444444444444)</f>
        <v>0.3229166666666667</v>
      </c>
      <c r="BN19" s="14">
        <v>15.1</v>
      </c>
      <c r="BO19" s="14">
        <v>14.3</v>
      </c>
      <c r="BP19" s="14">
        <v>15.9</v>
      </c>
      <c r="BQ19" s="14">
        <v>14.9</v>
      </c>
      <c r="BR19" s="14">
        <v>17.9</v>
      </c>
      <c r="BS19" s="14">
        <v>15.5</v>
      </c>
      <c r="BT19" s="14">
        <v>15.6</v>
      </c>
      <c r="BU19" s="14">
        <v>17.2</v>
      </c>
      <c r="BV19" s="14">
        <v>17.4</v>
      </c>
      <c r="BW19" s="14">
        <v>18.6</v>
      </c>
      <c r="BX19" s="14">
        <v>18.6</v>
      </c>
      <c r="BY19" s="14">
        <v>19.2</v>
      </c>
      <c r="BZ19" s="14">
        <v>18.5</v>
      </c>
      <c r="CA19" s="14">
        <v>20.7</v>
      </c>
      <c r="CB19" s="14">
        <v>19.9</v>
      </c>
      <c r="CC19" s="14">
        <v>20.9</v>
      </c>
      <c r="CD19" s="14">
        <v>23.4</v>
      </c>
      <c r="CE19" s="14">
        <v>23</v>
      </c>
      <c r="CF19" s="14">
        <v>20.6</v>
      </c>
      <c r="CG19" s="14">
        <v>24.4</v>
      </c>
      <c r="CH19" s="14">
        <v>21.4</v>
      </c>
      <c r="CI19" s="14">
        <v>21.2</v>
      </c>
      <c r="CJ19" s="14">
        <v>17.6</v>
      </c>
      <c r="CK19" s="14">
        <v>18.4</v>
      </c>
      <c r="CL19" s="14">
        <v>16.5</v>
      </c>
      <c r="CM19" s="14">
        <v>16</v>
      </c>
      <c r="CN19" s="14">
        <v>19.4</v>
      </c>
      <c r="CO19" s="14">
        <v>20</v>
      </c>
      <c r="CP19" s="14">
        <v>17.9</v>
      </c>
      <c r="CQ19" s="14">
        <v>16</v>
      </c>
      <c r="CR19" t="s" s="15">
        <v>4</v>
      </c>
      <c r="CS19" s="17">
        <f>SUM(B19:AF19)+SUM(AH19:BL19)+SUM(BN19:CR19)</f>
        <v>1137.6</v>
      </c>
      <c r="CT19" s="18"/>
    </row>
    <row r="20" ht="18.5" customHeight="1">
      <c r="A20" s="19">
        <f>A19+(30*0.000694444444444444)</f>
        <v>0.34375</v>
      </c>
      <c r="B20" s="14">
        <v>5.6</v>
      </c>
      <c r="C20" s="14">
        <v>5.6</v>
      </c>
      <c r="D20" s="14">
        <v>6.9</v>
      </c>
      <c r="E20" s="14">
        <v>8.800000000000001</v>
      </c>
      <c r="F20" s="14">
        <v>6.2</v>
      </c>
      <c r="G20" s="14">
        <v>6</v>
      </c>
      <c r="H20" s="14">
        <v>2.7</v>
      </c>
      <c r="I20" s="14">
        <v>0.8</v>
      </c>
      <c r="J20" s="14">
        <v>7.1</v>
      </c>
      <c r="K20" s="14">
        <v>10.7</v>
      </c>
      <c r="L20" s="14">
        <v>8.6</v>
      </c>
      <c r="M20" s="14">
        <v>4.6</v>
      </c>
      <c r="N20" s="14">
        <v>5.1</v>
      </c>
      <c r="O20" s="14">
        <v>6</v>
      </c>
      <c r="P20" s="14">
        <v>3.9</v>
      </c>
      <c r="Q20" s="14">
        <v>6.3</v>
      </c>
      <c r="R20" s="14">
        <v>5.8</v>
      </c>
      <c r="S20" s="14">
        <v>3.7</v>
      </c>
      <c r="T20" s="14">
        <v>4.9</v>
      </c>
      <c r="U20" s="14">
        <v>5.7</v>
      </c>
      <c r="V20" s="14">
        <v>9.5</v>
      </c>
      <c r="W20" s="14">
        <v>7.9</v>
      </c>
      <c r="X20" s="14">
        <v>8.6</v>
      </c>
      <c r="Y20" s="14">
        <v>10.5</v>
      </c>
      <c r="Z20" s="14">
        <v>10.4</v>
      </c>
      <c r="AA20" s="14">
        <v>13.8</v>
      </c>
      <c r="AB20" s="14">
        <v>12.6</v>
      </c>
      <c r="AC20" s="14">
        <v>12.6</v>
      </c>
      <c r="AD20" s="14">
        <v>12.4</v>
      </c>
      <c r="AE20" s="14">
        <v>12.7</v>
      </c>
      <c r="AF20" t="s" s="15">
        <v>4</v>
      </c>
      <c r="AG20" s="20">
        <f>AG19+(30*0.000694444444444444)</f>
        <v>0.34375</v>
      </c>
      <c r="AH20" s="14">
        <v>12.8</v>
      </c>
      <c r="AI20" s="14">
        <v>8.9</v>
      </c>
      <c r="AJ20" s="14">
        <v>8.1</v>
      </c>
      <c r="AK20" s="14">
        <v>8.300000000000001</v>
      </c>
      <c r="AL20" s="14">
        <v>14.7</v>
      </c>
      <c r="AM20" s="14">
        <v>17.9</v>
      </c>
      <c r="AN20" s="14">
        <v>20.1</v>
      </c>
      <c r="AO20" s="14">
        <v>20.5</v>
      </c>
      <c r="AP20" s="14">
        <v>17.4</v>
      </c>
      <c r="AQ20" s="14">
        <v>16.9</v>
      </c>
      <c r="AR20" s="14">
        <v>14.4</v>
      </c>
      <c r="AS20" s="14">
        <v>10.3</v>
      </c>
      <c r="AT20" s="14">
        <v>10.9</v>
      </c>
      <c r="AU20" s="14">
        <v>12.2</v>
      </c>
      <c r="AV20" s="14">
        <v>11.3</v>
      </c>
      <c r="AW20" s="14">
        <v>14.1</v>
      </c>
      <c r="AX20" s="14">
        <v>10.1</v>
      </c>
      <c r="AY20" s="14">
        <v>12.4</v>
      </c>
      <c r="AZ20" s="14">
        <v>11.5</v>
      </c>
      <c r="BA20" s="14">
        <v>12.5</v>
      </c>
      <c r="BB20" s="14">
        <v>13.3</v>
      </c>
      <c r="BC20" s="14">
        <v>13.7</v>
      </c>
      <c r="BD20" s="14">
        <v>12.3</v>
      </c>
      <c r="BE20" s="14">
        <v>12.3</v>
      </c>
      <c r="BF20" s="14">
        <v>12.2</v>
      </c>
      <c r="BG20" s="14">
        <v>12.4</v>
      </c>
      <c r="BH20" s="14">
        <v>13.9</v>
      </c>
      <c r="BI20" s="14">
        <v>15.3</v>
      </c>
      <c r="BJ20" s="14">
        <v>14.7</v>
      </c>
      <c r="BK20" s="14">
        <v>16.5</v>
      </c>
      <c r="BL20" s="14">
        <v>0</v>
      </c>
      <c r="BM20" s="20">
        <f>BM19+(30*0.000694444444444444)</f>
        <v>0.34375</v>
      </c>
      <c r="BN20" s="14">
        <v>15.8</v>
      </c>
      <c r="BO20" s="14">
        <v>14.5</v>
      </c>
      <c r="BP20" s="14">
        <v>17.5</v>
      </c>
      <c r="BQ20" s="14">
        <v>16.6</v>
      </c>
      <c r="BR20" s="14">
        <v>18.3</v>
      </c>
      <c r="BS20" s="14">
        <v>16.7</v>
      </c>
      <c r="BT20" s="14">
        <v>16.7</v>
      </c>
      <c r="BU20" s="14">
        <v>18.2</v>
      </c>
      <c r="BV20" s="14">
        <v>18.6</v>
      </c>
      <c r="BW20" s="14">
        <v>19.8</v>
      </c>
      <c r="BX20" s="14">
        <v>19.9</v>
      </c>
      <c r="BY20" s="14">
        <v>20.7</v>
      </c>
      <c r="BZ20" s="14">
        <v>19.6</v>
      </c>
      <c r="CA20" s="14">
        <v>21.8</v>
      </c>
      <c r="CB20" s="14">
        <v>21</v>
      </c>
      <c r="CC20" s="14">
        <v>21.9</v>
      </c>
      <c r="CD20" s="14">
        <v>24</v>
      </c>
      <c r="CE20" s="14">
        <v>23.9</v>
      </c>
      <c r="CF20" s="14">
        <v>21.3</v>
      </c>
      <c r="CG20" s="14">
        <v>25.1</v>
      </c>
      <c r="CH20" s="14">
        <v>22.3</v>
      </c>
      <c r="CI20" s="14">
        <v>22.1</v>
      </c>
      <c r="CJ20" s="14">
        <v>19.3</v>
      </c>
      <c r="CK20" s="14">
        <v>19.3</v>
      </c>
      <c r="CL20" s="14">
        <v>17.6</v>
      </c>
      <c r="CM20" s="14">
        <v>17.8</v>
      </c>
      <c r="CN20" s="14">
        <v>21</v>
      </c>
      <c r="CO20" s="14">
        <v>21.6</v>
      </c>
      <c r="CP20" s="14">
        <v>18.9</v>
      </c>
      <c r="CQ20" s="14">
        <v>17.4</v>
      </c>
      <c r="CR20" t="s" s="15">
        <v>4</v>
      </c>
      <c r="CS20" s="17">
        <f>SUM(B20:AF20)+SUM(AH20:BL20)+SUM(BN20:CR20)</f>
        <v>1217.1</v>
      </c>
      <c r="CT20" s="18"/>
    </row>
    <row r="21" ht="18.5" customHeight="1">
      <c r="A21" s="19">
        <f>A20+(30*0.000694444444444444)</f>
        <v>0.3645833333333333</v>
      </c>
      <c r="B21" s="14">
        <v>6.9</v>
      </c>
      <c r="C21" s="14">
        <v>7.1</v>
      </c>
      <c r="D21" s="14">
        <v>8.199999999999999</v>
      </c>
      <c r="E21" s="14">
        <v>9.300000000000001</v>
      </c>
      <c r="F21" s="14">
        <v>8.1</v>
      </c>
      <c r="G21" s="14">
        <v>6.5</v>
      </c>
      <c r="H21" s="14">
        <v>3.5</v>
      </c>
      <c r="I21" s="14">
        <v>2.9</v>
      </c>
      <c r="J21" s="14">
        <v>7.9</v>
      </c>
      <c r="K21" s="14">
        <v>10.9</v>
      </c>
      <c r="L21" s="14">
        <v>9.4</v>
      </c>
      <c r="M21" s="14">
        <v>5.2</v>
      </c>
      <c r="N21" s="14">
        <v>6.2</v>
      </c>
      <c r="O21" s="14">
        <v>7.8</v>
      </c>
      <c r="P21" s="14">
        <v>5.6</v>
      </c>
      <c r="Q21" s="14">
        <v>7.3</v>
      </c>
      <c r="R21" s="14">
        <v>5.9</v>
      </c>
      <c r="S21" s="14">
        <v>5.1</v>
      </c>
      <c r="T21" s="14">
        <v>6.6</v>
      </c>
      <c r="U21" s="14">
        <v>7.4</v>
      </c>
      <c r="V21" s="14">
        <v>10.9</v>
      </c>
      <c r="W21" s="14">
        <v>9.6</v>
      </c>
      <c r="X21" s="14">
        <v>10.5</v>
      </c>
      <c r="Y21" s="14">
        <v>12</v>
      </c>
      <c r="Z21" s="14">
        <v>12</v>
      </c>
      <c r="AA21" s="14">
        <v>14.3</v>
      </c>
      <c r="AB21" s="14">
        <v>13</v>
      </c>
      <c r="AC21" s="14">
        <v>12.6</v>
      </c>
      <c r="AD21" s="14">
        <v>12.5</v>
      </c>
      <c r="AE21" s="14">
        <v>13.2</v>
      </c>
      <c r="AF21" t="s" s="15">
        <v>4</v>
      </c>
      <c r="AG21" s="20">
        <f>AG20+(30*0.000694444444444444)</f>
        <v>0.3645833333333333</v>
      </c>
      <c r="AH21" s="14">
        <v>13.1</v>
      </c>
      <c r="AI21" s="14">
        <v>9.9</v>
      </c>
      <c r="AJ21" s="14">
        <v>9.800000000000001</v>
      </c>
      <c r="AK21" s="14">
        <v>10.5</v>
      </c>
      <c r="AL21" s="14">
        <v>16.5</v>
      </c>
      <c r="AM21" s="14">
        <v>18.9</v>
      </c>
      <c r="AN21" s="14">
        <v>21</v>
      </c>
      <c r="AO21" s="14">
        <v>20.5</v>
      </c>
      <c r="AP21" s="14">
        <v>18.9</v>
      </c>
      <c r="AQ21" s="14">
        <v>17.2</v>
      </c>
      <c r="AR21" s="14">
        <v>14.8</v>
      </c>
      <c r="AS21" s="14">
        <v>11.9</v>
      </c>
      <c r="AT21" s="14">
        <v>12.6</v>
      </c>
      <c r="AU21" s="14">
        <v>14</v>
      </c>
      <c r="AV21" s="14">
        <v>12.9</v>
      </c>
      <c r="AW21" s="14">
        <v>14.4</v>
      </c>
      <c r="AX21" s="14">
        <v>11.4</v>
      </c>
      <c r="AY21" s="14">
        <v>14.2</v>
      </c>
      <c r="AZ21" s="14">
        <v>13</v>
      </c>
      <c r="BA21" s="14">
        <v>14.7</v>
      </c>
      <c r="BB21" s="14">
        <v>15.9</v>
      </c>
      <c r="BC21" s="14">
        <v>14.1</v>
      </c>
      <c r="BD21" s="14">
        <v>13</v>
      </c>
      <c r="BE21" s="14">
        <v>12.4</v>
      </c>
      <c r="BF21" s="14">
        <v>14.2</v>
      </c>
      <c r="BG21" s="14">
        <v>14.7</v>
      </c>
      <c r="BH21" s="14">
        <v>16.3</v>
      </c>
      <c r="BI21" s="14">
        <v>17.6</v>
      </c>
      <c r="BJ21" s="14">
        <v>16.5</v>
      </c>
      <c r="BK21" s="14">
        <v>17.5</v>
      </c>
      <c r="BL21" s="14">
        <v>0</v>
      </c>
      <c r="BM21" s="20">
        <f>BM20+(30*0.000694444444444444)</f>
        <v>0.3645833333333333</v>
      </c>
      <c r="BN21" s="14">
        <v>16.5</v>
      </c>
      <c r="BO21" s="14">
        <v>15</v>
      </c>
      <c r="BP21" s="14">
        <v>19.8</v>
      </c>
      <c r="BQ21" s="14">
        <v>19</v>
      </c>
      <c r="BR21" s="14">
        <v>19.7</v>
      </c>
      <c r="BS21" s="14">
        <v>18.6</v>
      </c>
      <c r="BT21" s="14">
        <v>18.2</v>
      </c>
      <c r="BU21" s="14">
        <v>19.7</v>
      </c>
      <c r="BV21" s="14">
        <v>20.5</v>
      </c>
      <c r="BW21" s="14">
        <v>21.4</v>
      </c>
      <c r="BX21" s="14">
        <v>21.5</v>
      </c>
      <c r="BY21" s="14">
        <v>22.2</v>
      </c>
      <c r="BZ21" s="14">
        <v>21.3</v>
      </c>
      <c r="CA21" s="14">
        <v>23.4</v>
      </c>
      <c r="CB21" s="14">
        <v>22.9</v>
      </c>
      <c r="CC21" s="14">
        <v>23.3</v>
      </c>
      <c r="CD21" s="14">
        <v>24.5</v>
      </c>
      <c r="CE21" s="14">
        <v>25.2</v>
      </c>
      <c r="CF21" s="14">
        <v>22.6</v>
      </c>
      <c r="CG21" s="14">
        <v>26.1</v>
      </c>
      <c r="CH21" s="14">
        <v>23.7</v>
      </c>
      <c r="CI21" s="14">
        <v>23.6</v>
      </c>
      <c r="CJ21" s="14">
        <v>21.3</v>
      </c>
      <c r="CK21" s="14">
        <v>20.7</v>
      </c>
      <c r="CL21" s="14">
        <v>19.4</v>
      </c>
      <c r="CM21" s="14">
        <v>20.1</v>
      </c>
      <c r="CN21" s="14">
        <v>23.1</v>
      </c>
      <c r="CO21" s="14">
        <v>23.6</v>
      </c>
      <c r="CP21" s="14">
        <v>20.4</v>
      </c>
      <c r="CQ21" s="14">
        <v>19</v>
      </c>
      <c r="CR21" t="s" s="15">
        <v>4</v>
      </c>
      <c r="CS21" s="17">
        <f>SUM(B21:AF21)+SUM(AH21:BL21)+SUM(BN21:CR21)</f>
        <v>1337.1</v>
      </c>
      <c r="CT21" s="18"/>
    </row>
    <row r="22" ht="18.5" customHeight="1">
      <c r="A22" s="19">
        <f>A21+(30*0.000694444444444444)</f>
        <v>0.3854166666666667</v>
      </c>
      <c r="B22" s="14">
        <v>9</v>
      </c>
      <c r="C22" s="14">
        <v>9.4</v>
      </c>
      <c r="D22" s="14">
        <v>10.1</v>
      </c>
      <c r="E22" s="14">
        <v>9.699999999999999</v>
      </c>
      <c r="F22" s="14">
        <v>10.3</v>
      </c>
      <c r="G22" s="14">
        <v>7.5</v>
      </c>
      <c r="H22" s="14">
        <v>4.9</v>
      </c>
      <c r="I22" s="14">
        <v>5.9</v>
      </c>
      <c r="J22" s="14">
        <v>9.9</v>
      </c>
      <c r="K22" s="14">
        <v>11.2</v>
      </c>
      <c r="L22" s="14">
        <v>10.1</v>
      </c>
      <c r="M22" s="14">
        <v>6.3</v>
      </c>
      <c r="N22" s="14">
        <v>8.1</v>
      </c>
      <c r="O22" s="14">
        <v>10.4</v>
      </c>
      <c r="P22" s="14">
        <v>7.4</v>
      </c>
      <c r="Q22" s="14">
        <v>8</v>
      </c>
      <c r="R22" s="14">
        <v>6</v>
      </c>
      <c r="S22" s="14">
        <v>7.7</v>
      </c>
      <c r="T22" s="14">
        <v>9.199999999999999</v>
      </c>
      <c r="U22" s="14">
        <v>10.1</v>
      </c>
      <c r="V22" s="14">
        <v>13</v>
      </c>
      <c r="W22" s="14">
        <v>12.5</v>
      </c>
      <c r="X22" s="14">
        <v>13.4</v>
      </c>
      <c r="Y22" s="14">
        <v>14.7</v>
      </c>
      <c r="Z22" s="14">
        <v>15.3</v>
      </c>
      <c r="AA22" s="14">
        <v>15.6</v>
      </c>
      <c r="AB22" s="14">
        <v>13.6</v>
      </c>
      <c r="AC22" s="14">
        <v>12.7</v>
      </c>
      <c r="AD22" s="14">
        <v>12.7</v>
      </c>
      <c r="AE22" s="14">
        <v>14</v>
      </c>
      <c r="AF22" t="s" s="15">
        <v>4</v>
      </c>
      <c r="AG22" s="20">
        <f>AG21+(30*0.000694444444444444)</f>
        <v>0.3854166666666667</v>
      </c>
      <c r="AH22" s="14">
        <v>13.3</v>
      </c>
      <c r="AI22" s="14">
        <v>11.5</v>
      </c>
      <c r="AJ22" s="14">
        <v>12.3</v>
      </c>
      <c r="AK22" s="14">
        <v>13.8</v>
      </c>
      <c r="AL22" s="14">
        <v>18.2</v>
      </c>
      <c r="AM22" s="14">
        <v>20.1</v>
      </c>
      <c r="AN22" s="14">
        <v>21.4</v>
      </c>
      <c r="AO22" s="14">
        <v>20.5</v>
      </c>
      <c r="AP22" s="14">
        <v>20.1</v>
      </c>
      <c r="AQ22" s="14">
        <v>17.2</v>
      </c>
      <c r="AR22" s="14">
        <v>15.4</v>
      </c>
      <c r="AS22" s="14">
        <v>14.4</v>
      </c>
      <c r="AT22" s="14">
        <v>14.5</v>
      </c>
      <c r="AU22" s="14">
        <v>16</v>
      </c>
      <c r="AV22" s="14">
        <v>14.2</v>
      </c>
      <c r="AW22" s="14">
        <v>14.8</v>
      </c>
      <c r="AX22" s="14">
        <v>13.9</v>
      </c>
      <c r="AY22" s="14">
        <v>16.3</v>
      </c>
      <c r="AZ22" s="14">
        <v>14.7</v>
      </c>
      <c r="BA22" s="14">
        <v>16.5</v>
      </c>
      <c r="BB22" s="14">
        <v>18.9</v>
      </c>
      <c r="BC22" s="14">
        <v>14.3</v>
      </c>
      <c r="BD22" s="14">
        <v>14.4</v>
      </c>
      <c r="BE22" s="14">
        <v>12.5</v>
      </c>
      <c r="BF22" s="14">
        <v>16</v>
      </c>
      <c r="BG22" s="14">
        <v>17.1</v>
      </c>
      <c r="BH22" s="14">
        <v>18.8</v>
      </c>
      <c r="BI22" s="14">
        <v>19.8</v>
      </c>
      <c r="BJ22" s="14">
        <v>18.6</v>
      </c>
      <c r="BK22" s="14">
        <v>19.2</v>
      </c>
      <c r="BL22" s="14">
        <v>0</v>
      </c>
      <c r="BM22" s="20">
        <f>BM21+(30*0.000694444444444444)</f>
        <v>0.3854166666666667</v>
      </c>
      <c r="BN22" s="14">
        <v>17.7</v>
      </c>
      <c r="BO22" s="14">
        <v>15.4</v>
      </c>
      <c r="BP22" s="14">
        <v>21.9</v>
      </c>
      <c r="BQ22" s="14">
        <v>21.7</v>
      </c>
      <c r="BR22" s="14">
        <v>21.3</v>
      </c>
      <c r="BS22" s="14">
        <v>20.7</v>
      </c>
      <c r="BT22" s="14">
        <v>20.4</v>
      </c>
      <c r="BU22" s="14">
        <v>21.6</v>
      </c>
      <c r="BV22" s="14">
        <v>22.9</v>
      </c>
      <c r="BW22" s="14">
        <v>23.7</v>
      </c>
      <c r="BX22" s="14">
        <v>23.7</v>
      </c>
      <c r="BY22" s="14">
        <v>24.1</v>
      </c>
      <c r="BZ22" s="14">
        <v>23.5</v>
      </c>
      <c r="CA22" s="14">
        <v>25.3</v>
      </c>
      <c r="CB22" s="14">
        <v>25.5</v>
      </c>
      <c r="CC22" s="14">
        <v>25.3</v>
      </c>
      <c r="CD22" s="14">
        <v>24.7</v>
      </c>
      <c r="CE22" s="14">
        <v>26.8</v>
      </c>
      <c r="CF22" s="14">
        <v>24.3</v>
      </c>
      <c r="CG22" s="14">
        <v>26.5</v>
      </c>
      <c r="CH22" s="14">
        <v>25.4</v>
      </c>
      <c r="CI22" s="14">
        <v>25.1</v>
      </c>
      <c r="CJ22" s="14">
        <v>23.8</v>
      </c>
      <c r="CK22" s="14">
        <v>22.6</v>
      </c>
      <c r="CL22" s="14">
        <v>21.3</v>
      </c>
      <c r="CM22" s="14">
        <v>22.8</v>
      </c>
      <c r="CN22" s="14">
        <v>25.5</v>
      </c>
      <c r="CO22" s="14">
        <v>25.8</v>
      </c>
      <c r="CP22" s="14">
        <v>22.2</v>
      </c>
      <c r="CQ22" s="14">
        <v>20.5</v>
      </c>
      <c r="CR22" t="s" s="15">
        <v>4</v>
      </c>
      <c r="CS22" s="17">
        <f>SUM(B22:AF22)+SUM(AH22:BL22)+SUM(BN22:CR22)</f>
        <v>1489.4</v>
      </c>
      <c r="CT22" s="18"/>
    </row>
    <row r="23" ht="18.5" customHeight="1">
      <c r="A23" s="19">
        <f>A22+(30*0.000694444444444444)</f>
        <v>0.40625</v>
      </c>
      <c r="B23" s="14">
        <v>12.5</v>
      </c>
      <c r="C23" s="14">
        <v>12.8</v>
      </c>
      <c r="D23" s="14">
        <v>13</v>
      </c>
      <c r="E23" s="14">
        <v>11.8</v>
      </c>
      <c r="F23" s="14">
        <v>12.7</v>
      </c>
      <c r="G23" s="14">
        <v>7.9</v>
      </c>
      <c r="H23" s="14">
        <v>6.7</v>
      </c>
      <c r="I23" s="14">
        <v>9.4</v>
      </c>
      <c r="J23" s="14">
        <v>12.1</v>
      </c>
      <c r="K23" s="14">
        <v>11.6</v>
      </c>
      <c r="L23" s="14">
        <v>11.1</v>
      </c>
      <c r="M23" s="14">
        <v>7.9</v>
      </c>
      <c r="N23" s="14">
        <v>10.2</v>
      </c>
      <c r="O23" s="14">
        <v>13.5</v>
      </c>
      <c r="P23" s="14">
        <v>10.2</v>
      </c>
      <c r="Q23" s="14">
        <v>8.699999999999999</v>
      </c>
      <c r="R23" s="14">
        <v>6.2</v>
      </c>
      <c r="S23" s="14">
        <v>10.4</v>
      </c>
      <c r="T23" s="14">
        <v>11.9</v>
      </c>
      <c r="U23" s="14">
        <v>13.3</v>
      </c>
      <c r="V23" s="14">
        <v>15.5</v>
      </c>
      <c r="W23" s="14">
        <v>15.6</v>
      </c>
      <c r="X23" s="14">
        <v>16.6</v>
      </c>
      <c r="Y23" s="14">
        <v>17.8</v>
      </c>
      <c r="Z23" s="14">
        <v>18.3</v>
      </c>
      <c r="AA23" s="14">
        <v>17.4</v>
      </c>
      <c r="AB23" s="14">
        <v>14.4</v>
      </c>
      <c r="AC23" s="14">
        <v>13</v>
      </c>
      <c r="AD23" s="14">
        <v>13</v>
      </c>
      <c r="AE23" s="14">
        <v>14.5</v>
      </c>
      <c r="AF23" t="s" s="15">
        <v>4</v>
      </c>
      <c r="AG23" s="20">
        <f>AG22+(30*0.000694444444444444)</f>
        <v>0.40625</v>
      </c>
      <c r="AH23" s="14">
        <v>13.5</v>
      </c>
      <c r="AI23" s="14">
        <v>13</v>
      </c>
      <c r="AJ23" s="14">
        <v>14.4</v>
      </c>
      <c r="AK23" s="14">
        <v>16.8</v>
      </c>
      <c r="AL23" s="14">
        <v>19.5</v>
      </c>
      <c r="AM23" s="14">
        <v>21</v>
      </c>
      <c r="AN23" s="14">
        <v>22.1</v>
      </c>
      <c r="AO23" s="14">
        <v>20.5</v>
      </c>
      <c r="AP23" s="14">
        <v>20.9</v>
      </c>
      <c r="AQ23" s="14">
        <v>15.6</v>
      </c>
      <c r="AR23" s="14">
        <v>14.3</v>
      </c>
      <c r="AS23" s="14">
        <v>16.2</v>
      </c>
      <c r="AT23" s="14">
        <v>15.8</v>
      </c>
      <c r="AU23" s="14">
        <v>16.9</v>
      </c>
      <c r="AV23" s="14">
        <v>15.4</v>
      </c>
      <c r="AW23" s="14">
        <v>15.2</v>
      </c>
      <c r="AX23" s="14">
        <v>14.7</v>
      </c>
      <c r="AY23" s="14">
        <v>17.7</v>
      </c>
      <c r="AZ23" s="14">
        <v>16.2</v>
      </c>
      <c r="BA23" s="14">
        <v>17.5</v>
      </c>
      <c r="BB23" s="14">
        <v>21.2</v>
      </c>
      <c r="BC23" s="14">
        <v>14.6</v>
      </c>
      <c r="BD23" s="14">
        <v>15.1</v>
      </c>
      <c r="BE23" s="14">
        <v>12.7</v>
      </c>
      <c r="BF23" s="14">
        <v>17.2</v>
      </c>
      <c r="BG23" s="14">
        <v>18.5</v>
      </c>
      <c r="BH23" s="14">
        <v>20.6</v>
      </c>
      <c r="BI23" s="14">
        <v>21.2</v>
      </c>
      <c r="BJ23" s="14">
        <v>20.2</v>
      </c>
      <c r="BK23" s="14">
        <v>21.6</v>
      </c>
      <c r="BL23" s="14">
        <v>0</v>
      </c>
      <c r="BM23" s="20">
        <f>BM22+(30*0.000694444444444444)</f>
        <v>0.40625</v>
      </c>
      <c r="BN23" s="14">
        <v>20.2</v>
      </c>
      <c r="BO23" s="14">
        <v>16.3</v>
      </c>
      <c r="BP23" s="14">
        <v>23.1</v>
      </c>
      <c r="BQ23" s="14">
        <v>23.8</v>
      </c>
      <c r="BR23" s="14">
        <v>22.7</v>
      </c>
      <c r="BS23" s="14">
        <v>22.4</v>
      </c>
      <c r="BT23" s="14">
        <v>22.2</v>
      </c>
      <c r="BU23" s="14">
        <v>23.2</v>
      </c>
      <c r="BV23" s="14">
        <v>25.1</v>
      </c>
      <c r="BW23" s="14">
        <v>26.1</v>
      </c>
      <c r="BX23" s="14">
        <v>25.6</v>
      </c>
      <c r="BY23" s="14">
        <v>25.9</v>
      </c>
      <c r="BZ23" s="14">
        <v>25.8</v>
      </c>
      <c r="CA23" s="14">
        <v>27.1</v>
      </c>
      <c r="CB23" s="14">
        <v>27.9</v>
      </c>
      <c r="CC23" s="14">
        <v>27.3</v>
      </c>
      <c r="CD23" s="14">
        <v>24.9</v>
      </c>
      <c r="CE23" s="14">
        <v>28</v>
      </c>
      <c r="CF23" s="14">
        <v>26.1</v>
      </c>
      <c r="CG23" s="14">
        <v>26.8</v>
      </c>
      <c r="CH23" s="14">
        <v>26.7</v>
      </c>
      <c r="CI23" s="14">
        <v>25.8</v>
      </c>
      <c r="CJ23" s="14">
        <v>25.4</v>
      </c>
      <c r="CK23" s="14">
        <v>24</v>
      </c>
      <c r="CL23" s="14">
        <v>22.6</v>
      </c>
      <c r="CM23" s="14">
        <v>25.1</v>
      </c>
      <c r="CN23" s="14">
        <v>27</v>
      </c>
      <c r="CO23" s="14">
        <v>27.1</v>
      </c>
      <c r="CP23" s="14">
        <v>23.8</v>
      </c>
      <c r="CQ23" s="14">
        <v>21.7</v>
      </c>
      <c r="CR23" t="s" s="15">
        <v>4</v>
      </c>
      <c r="CS23" s="17">
        <f>SUM(B23:AF23)+SUM(AH23:BL23)+SUM(BN23:CR23)</f>
        <v>1629.8</v>
      </c>
      <c r="CT23" s="18"/>
    </row>
    <row r="24" ht="18.5" customHeight="1">
      <c r="A24" s="19">
        <f>A23+(30*0.000694444444444444)</f>
        <v>0.4270833333333333</v>
      </c>
      <c r="B24" s="14">
        <v>16.1</v>
      </c>
      <c r="C24" s="14">
        <v>16.2</v>
      </c>
      <c r="D24" s="14">
        <v>15.8</v>
      </c>
      <c r="E24" s="14">
        <v>14.5</v>
      </c>
      <c r="F24" s="14">
        <v>15</v>
      </c>
      <c r="G24" s="14">
        <v>8.800000000000001</v>
      </c>
      <c r="H24" s="14">
        <v>8.300000000000001</v>
      </c>
      <c r="I24" s="14">
        <v>12.4</v>
      </c>
      <c r="J24" s="14">
        <v>13.3</v>
      </c>
      <c r="K24" s="14">
        <v>11.9</v>
      </c>
      <c r="L24" s="14">
        <v>11.8</v>
      </c>
      <c r="M24" s="14">
        <v>9.199999999999999</v>
      </c>
      <c r="N24" s="14">
        <v>12</v>
      </c>
      <c r="O24" s="14">
        <v>15.7</v>
      </c>
      <c r="P24" s="14">
        <v>13.2</v>
      </c>
      <c r="Q24" s="14">
        <v>8.9</v>
      </c>
      <c r="R24" s="14">
        <v>6.3</v>
      </c>
      <c r="S24" s="14">
        <v>12.2</v>
      </c>
      <c r="T24" s="14">
        <v>14.4</v>
      </c>
      <c r="U24" s="14">
        <v>15.6</v>
      </c>
      <c r="V24" s="14">
        <v>17.6</v>
      </c>
      <c r="W24" s="14">
        <v>17.5</v>
      </c>
      <c r="X24" s="14">
        <v>19.2</v>
      </c>
      <c r="Y24" s="14">
        <v>20</v>
      </c>
      <c r="Z24" s="14">
        <v>19.9</v>
      </c>
      <c r="AA24" s="14">
        <v>18</v>
      </c>
      <c r="AB24" s="14">
        <v>15.3</v>
      </c>
      <c r="AC24" s="14">
        <v>13.1</v>
      </c>
      <c r="AD24" s="14">
        <v>12.9</v>
      </c>
      <c r="AE24" s="14">
        <v>14.6</v>
      </c>
      <c r="AF24" t="s" s="15">
        <v>4</v>
      </c>
      <c r="AG24" s="20">
        <f>AG23+(30*0.000694444444444444)</f>
        <v>0.4270833333333333</v>
      </c>
      <c r="AH24" s="14">
        <v>13.6</v>
      </c>
      <c r="AI24" s="14">
        <v>14.4</v>
      </c>
      <c r="AJ24" s="14">
        <v>15.6</v>
      </c>
      <c r="AK24" s="14">
        <v>18.8</v>
      </c>
      <c r="AL24" s="14">
        <v>19.8</v>
      </c>
      <c r="AM24" s="14">
        <v>21.9</v>
      </c>
      <c r="AN24" s="14">
        <v>22.7</v>
      </c>
      <c r="AO24" s="14">
        <v>21.3</v>
      </c>
      <c r="AP24" s="14">
        <v>22.1</v>
      </c>
      <c r="AQ24" s="14">
        <v>14.8</v>
      </c>
      <c r="AR24" s="14">
        <v>14.2</v>
      </c>
      <c r="AS24" s="14">
        <v>16.9</v>
      </c>
      <c r="AT24" s="14">
        <v>16.4</v>
      </c>
      <c r="AU24" s="14">
        <v>17.7</v>
      </c>
      <c r="AV24" s="14">
        <v>16.8</v>
      </c>
      <c r="AW24" s="14">
        <v>15.6</v>
      </c>
      <c r="AX24" s="14">
        <v>14.6</v>
      </c>
      <c r="AY24" s="14">
        <v>18.7</v>
      </c>
      <c r="AZ24" s="14">
        <v>16.5</v>
      </c>
      <c r="BA24" s="14">
        <v>18.4</v>
      </c>
      <c r="BB24" s="14">
        <v>22.5</v>
      </c>
      <c r="BC24" s="14">
        <v>15.1</v>
      </c>
      <c r="BD24" s="14">
        <v>15.3</v>
      </c>
      <c r="BE24" s="14">
        <v>13.1</v>
      </c>
      <c r="BF24" s="14">
        <v>17.6</v>
      </c>
      <c r="BG24" s="14">
        <v>19.5</v>
      </c>
      <c r="BH24" s="14">
        <v>21.4</v>
      </c>
      <c r="BI24" s="14">
        <v>21.9</v>
      </c>
      <c r="BJ24" s="14">
        <v>20.6</v>
      </c>
      <c r="BK24" s="14">
        <v>22.8</v>
      </c>
      <c r="BL24" s="14">
        <v>0</v>
      </c>
      <c r="BM24" s="20">
        <f>BM23+(30*0.000694444444444444)</f>
        <v>0.4270833333333333</v>
      </c>
      <c r="BN24" s="14">
        <v>22.2</v>
      </c>
      <c r="BO24" s="14">
        <v>17.1</v>
      </c>
      <c r="BP24" s="14">
        <v>24</v>
      </c>
      <c r="BQ24" s="14">
        <v>25.1</v>
      </c>
      <c r="BR24" s="14">
        <v>23.6</v>
      </c>
      <c r="BS24" s="14">
        <v>23</v>
      </c>
      <c r="BT24" s="14">
        <v>23.2</v>
      </c>
      <c r="BU24" s="14">
        <v>24.1</v>
      </c>
      <c r="BV24" s="14">
        <v>26.3</v>
      </c>
      <c r="BW24" s="14">
        <v>27.2</v>
      </c>
      <c r="BX24" s="14">
        <v>27.1</v>
      </c>
      <c r="BY24" s="14">
        <v>27.1</v>
      </c>
      <c r="BZ24" s="14">
        <v>27.2</v>
      </c>
      <c r="CA24" s="14">
        <v>28.3</v>
      </c>
      <c r="CB24" s="14">
        <v>29.2</v>
      </c>
      <c r="CC24" s="14">
        <v>28.5</v>
      </c>
      <c r="CD24" s="14">
        <v>25.5</v>
      </c>
      <c r="CE24" s="14">
        <v>29</v>
      </c>
      <c r="CF24" s="14">
        <v>27.1</v>
      </c>
      <c r="CG24" s="14">
        <v>27.5</v>
      </c>
      <c r="CH24" s="14">
        <v>27.5</v>
      </c>
      <c r="CI24" s="14">
        <v>25.3</v>
      </c>
      <c r="CJ24" s="14">
        <v>25.9</v>
      </c>
      <c r="CK24" s="14">
        <v>24.2</v>
      </c>
      <c r="CL24" s="14">
        <v>23</v>
      </c>
      <c r="CM24" s="14">
        <v>26.1</v>
      </c>
      <c r="CN24" s="14">
        <v>27.2</v>
      </c>
      <c r="CO24" s="14">
        <v>28.3</v>
      </c>
      <c r="CP24" s="14">
        <v>24.6</v>
      </c>
      <c r="CQ24" s="14">
        <v>22.5</v>
      </c>
      <c r="CR24" t="s" s="15">
        <v>4</v>
      </c>
      <c r="CS24" s="17">
        <f>SUM(B24:AF24)+SUM(AH24:BL24)+SUM(BN24:CR24)</f>
        <v>1727.2</v>
      </c>
      <c r="CT24" s="18"/>
    </row>
    <row r="25" ht="18.5" customHeight="1">
      <c r="A25" s="19">
        <f>A24+(30*0.000694444444444444)</f>
        <v>0.4479166666666667</v>
      </c>
      <c r="B25" s="14">
        <v>19</v>
      </c>
      <c r="C25" s="14">
        <v>19.1</v>
      </c>
      <c r="D25" s="14">
        <v>18</v>
      </c>
      <c r="E25" s="14">
        <v>16.8</v>
      </c>
      <c r="F25" s="14">
        <v>16.9</v>
      </c>
      <c r="G25" s="14">
        <v>9.1</v>
      </c>
      <c r="H25" s="14">
        <v>9.5</v>
      </c>
      <c r="I25" s="14">
        <v>14.8</v>
      </c>
      <c r="J25" s="14">
        <v>13.6</v>
      </c>
      <c r="K25" s="14">
        <v>12.1</v>
      </c>
      <c r="L25" s="14">
        <v>12.5</v>
      </c>
      <c r="M25" s="14">
        <v>10.6</v>
      </c>
      <c r="N25" s="14">
        <v>13.5</v>
      </c>
      <c r="O25" s="14">
        <v>17</v>
      </c>
      <c r="P25" s="14">
        <v>15.6</v>
      </c>
      <c r="Q25" s="14">
        <v>10.3</v>
      </c>
      <c r="R25" s="14">
        <v>6.5</v>
      </c>
      <c r="S25" s="14">
        <v>13.7</v>
      </c>
      <c r="T25" s="14">
        <v>16.2</v>
      </c>
      <c r="U25" s="14">
        <v>17.3</v>
      </c>
      <c r="V25" s="14">
        <v>19.1</v>
      </c>
      <c r="W25" s="14">
        <v>19.1</v>
      </c>
      <c r="X25" s="14">
        <v>21.1</v>
      </c>
      <c r="Y25" s="14">
        <v>21.9</v>
      </c>
      <c r="Z25" s="14">
        <v>21.4</v>
      </c>
      <c r="AA25" s="14">
        <v>18.1</v>
      </c>
      <c r="AB25" s="14">
        <v>15.7</v>
      </c>
      <c r="AC25" s="14">
        <v>13.3</v>
      </c>
      <c r="AD25" s="14">
        <v>12.6</v>
      </c>
      <c r="AE25" s="14">
        <v>14.8</v>
      </c>
      <c r="AF25" t="s" s="15">
        <v>4</v>
      </c>
      <c r="AG25" s="20">
        <f>AG24+(30*0.000694444444444444)</f>
        <v>0.4479166666666667</v>
      </c>
      <c r="AH25" s="14">
        <v>13.7</v>
      </c>
      <c r="AI25" s="14">
        <v>15.3</v>
      </c>
      <c r="AJ25" s="14">
        <v>16.6</v>
      </c>
      <c r="AK25" s="14">
        <v>19.8</v>
      </c>
      <c r="AL25" s="14">
        <v>20.8</v>
      </c>
      <c r="AM25" s="14">
        <v>22.7</v>
      </c>
      <c r="AN25" s="14">
        <v>23.4</v>
      </c>
      <c r="AO25" s="14">
        <v>21.7</v>
      </c>
      <c r="AP25" s="14">
        <v>22.7</v>
      </c>
      <c r="AQ25" s="14">
        <v>14.4</v>
      </c>
      <c r="AR25" s="14">
        <v>15.1</v>
      </c>
      <c r="AS25" s="14">
        <v>17.5</v>
      </c>
      <c r="AT25" s="14">
        <v>17.1</v>
      </c>
      <c r="AU25" s="14">
        <v>18.4</v>
      </c>
      <c r="AV25" s="14">
        <v>17</v>
      </c>
      <c r="AW25" s="14">
        <v>16</v>
      </c>
      <c r="AX25" s="14">
        <v>14.7</v>
      </c>
      <c r="AY25" s="14">
        <v>19.4</v>
      </c>
      <c r="AZ25" s="14">
        <v>16.9</v>
      </c>
      <c r="BA25" s="14">
        <v>19.5</v>
      </c>
      <c r="BB25" s="14">
        <v>23.3</v>
      </c>
      <c r="BC25" s="14">
        <v>15.9</v>
      </c>
      <c r="BD25" s="14">
        <v>15.7</v>
      </c>
      <c r="BE25" s="14">
        <v>13.2</v>
      </c>
      <c r="BF25" s="14">
        <v>17.9</v>
      </c>
      <c r="BG25" s="14">
        <v>20.1</v>
      </c>
      <c r="BH25" s="14">
        <v>22.3</v>
      </c>
      <c r="BI25" s="14">
        <v>22.5</v>
      </c>
      <c r="BJ25" s="14">
        <v>21</v>
      </c>
      <c r="BK25" s="14">
        <v>23.6</v>
      </c>
      <c r="BL25" s="14">
        <v>0</v>
      </c>
      <c r="BM25" s="20">
        <f>BM24+(30*0.000694444444444444)</f>
        <v>0.4479166666666667</v>
      </c>
      <c r="BN25" s="14">
        <v>22.9</v>
      </c>
      <c r="BO25" s="14">
        <v>17.7</v>
      </c>
      <c r="BP25" s="14">
        <v>24.4</v>
      </c>
      <c r="BQ25" s="14">
        <v>25.8</v>
      </c>
      <c r="BR25" s="14">
        <v>24.2</v>
      </c>
      <c r="BS25" s="14">
        <v>23.5</v>
      </c>
      <c r="BT25" s="14">
        <v>23.6</v>
      </c>
      <c r="BU25" s="14">
        <v>24.5</v>
      </c>
      <c r="BV25" s="14">
        <v>27</v>
      </c>
      <c r="BW25" s="14">
        <v>27.9</v>
      </c>
      <c r="BX25" s="14">
        <v>28.2</v>
      </c>
      <c r="BY25" s="14">
        <v>27.7</v>
      </c>
      <c r="BZ25" s="14">
        <v>28.3</v>
      </c>
      <c r="CA25" s="14">
        <v>28.8</v>
      </c>
      <c r="CB25" s="14">
        <v>29.7</v>
      </c>
      <c r="CC25" s="14">
        <v>29.2</v>
      </c>
      <c r="CD25" s="14">
        <v>26.5</v>
      </c>
      <c r="CE25" s="14">
        <v>29.5</v>
      </c>
      <c r="CF25" s="14">
        <v>27.4</v>
      </c>
      <c r="CG25" s="14">
        <v>27.8</v>
      </c>
      <c r="CH25" s="14">
        <v>28.1</v>
      </c>
      <c r="CI25" s="14">
        <v>25.2</v>
      </c>
      <c r="CJ25" s="14">
        <v>26.2</v>
      </c>
      <c r="CK25" s="14">
        <v>24.4</v>
      </c>
      <c r="CL25" s="14">
        <v>23.1</v>
      </c>
      <c r="CM25" s="14">
        <v>26.4</v>
      </c>
      <c r="CN25" s="14">
        <v>27.1</v>
      </c>
      <c r="CO25" s="14">
        <v>28.9</v>
      </c>
      <c r="CP25" s="14">
        <v>25</v>
      </c>
      <c r="CQ25" s="14">
        <v>23</v>
      </c>
      <c r="CR25" t="s" s="15">
        <v>4</v>
      </c>
      <c r="CS25" s="17">
        <f>SUM(B25:AF25)+SUM(AH25:BL25)+SUM(BN25:CR25)</f>
        <v>1799.4</v>
      </c>
      <c r="CT25" s="18"/>
    </row>
    <row r="26" ht="18.5" customHeight="1">
      <c r="A26" s="19">
        <f>A25+(30*0.000694444444444444)</f>
        <v>0.46875</v>
      </c>
      <c r="B26" s="14">
        <v>21.2</v>
      </c>
      <c r="C26" s="14">
        <v>21.3</v>
      </c>
      <c r="D26" s="14">
        <v>19.8</v>
      </c>
      <c r="E26" s="14">
        <v>18.5</v>
      </c>
      <c r="F26" s="14">
        <v>18.5</v>
      </c>
      <c r="G26" s="14">
        <v>9.6</v>
      </c>
      <c r="H26" s="14">
        <v>10.2</v>
      </c>
      <c r="I26" s="14">
        <v>16.1</v>
      </c>
      <c r="J26" s="14">
        <v>13.5</v>
      </c>
      <c r="K26" s="14">
        <v>12.3</v>
      </c>
      <c r="L26" s="14">
        <v>12.9</v>
      </c>
      <c r="M26" s="14">
        <v>11.4</v>
      </c>
      <c r="N26" s="14">
        <v>15.3</v>
      </c>
      <c r="O26" s="14">
        <v>18.1</v>
      </c>
      <c r="P26" s="14">
        <v>17.4</v>
      </c>
      <c r="Q26" s="14">
        <v>12.2</v>
      </c>
      <c r="R26" s="14">
        <v>6.6</v>
      </c>
      <c r="S26" s="14">
        <v>15.1</v>
      </c>
      <c r="T26" s="14">
        <v>17.6</v>
      </c>
      <c r="U26" s="14">
        <v>18.7</v>
      </c>
      <c r="V26" s="14">
        <v>19.9</v>
      </c>
      <c r="W26" s="14">
        <v>20.1</v>
      </c>
      <c r="X26" s="14">
        <v>22.5</v>
      </c>
      <c r="Y26" s="14">
        <v>23.8</v>
      </c>
      <c r="Z26" s="14">
        <v>22.7</v>
      </c>
      <c r="AA26" s="14">
        <v>18.1</v>
      </c>
      <c r="AB26" s="14">
        <v>16.3</v>
      </c>
      <c r="AC26" s="14">
        <v>13.4</v>
      </c>
      <c r="AD26" s="14">
        <v>12.6</v>
      </c>
      <c r="AE26" s="14">
        <v>14.8</v>
      </c>
      <c r="AF26" t="s" s="15">
        <v>4</v>
      </c>
      <c r="AG26" s="20">
        <f>AG25+(30*0.000694444444444444)</f>
        <v>0.46875</v>
      </c>
      <c r="AH26" s="14">
        <v>13.9</v>
      </c>
      <c r="AI26" s="14">
        <v>15.9</v>
      </c>
      <c r="AJ26" s="14">
        <v>17.8</v>
      </c>
      <c r="AK26" s="14">
        <v>20.7</v>
      </c>
      <c r="AL26" s="14">
        <v>21.4</v>
      </c>
      <c r="AM26" s="14">
        <v>23.5</v>
      </c>
      <c r="AN26" s="14">
        <v>24</v>
      </c>
      <c r="AO26" s="14">
        <v>22.8</v>
      </c>
      <c r="AP26" s="14">
        <v>23.7</v>
      </c>
      <c r="AQ26" s="14">
        <v>14</v>
      </c>
      <c r="AR26" s="14">
        <v>16.6</v>
      </c>
      <c r="AS26" s="14">
        <v>18.3</v>
      </c>
      <c r="AT26" s="14">
        <v>17.9</v>
      </c>
      <c r="AU26" s="14">
        <v>18.7</v>
      </c>
      <c r="AV26" s="14">
        <v>16.8</v>
      </c>
      <c r="AW26" s="14">
        <v>16.4</v>
      </c>
      <c r="AX26" s="14">
        <v>15.7</v>
      </c>
      <c r="AY26" s="14">
        <v>20</v>
      </c>
      <c r="AZ26" s="14">
        <v>17.3</v>
      </c>
      <c r="BA26" s="14">
        <v>20.2</v>
      </c>
      <c r="BB26" s="14">
        <v>24</v>
      </c>
      <c r="BC26" s="14">
        <v>16.4</v>
      </c>
      <c r="BD26" s="14">
        <v>16.2</v>
      </c>
      <c r="BE26" s="14">
        <v>13.7</v>
      </c>
      <c r="BF26" s="14">
        <v>18</v>
      </c>
      <c r="BG26" s="14">
        <v>20.9</v>
      </c>
      <c r="BH26" s="14">
        <v>23.3</v>
      </c>
      <c r="BI26" s="14">
        <v>23.3</v>
      </c>
      <c r="BJ26" s="14">
        <v>21.6</v>
      </c>
      <c r="BK26" s="14">
        <v>24.5</v>
      </c>
      <c r="BL26" s="14">
        <v>0</v>
      </c>
      <c r="BM26" s="20">
        <f>BM25+(30*0.000694444444444444)</f>
        <v>0.46875</v>
      </c>
      <c r="BN26" s="14">
        <v>23.2</v>
      </c>
      <c r="BO26" s="14">
        <v>18.6</v>
      </c>
      <c r="BP26" s="14">
        <v>24.9</v>
      </c>
      <c r="BQ26" s="14">
        <v>26.1</v>
      </c>
      <c r="BR26" s="14">
        <v>24.9</v>
      </c>
      <c r="BS26" s="14">
        <v>24</v>
      </c>
      <c r="BT26" s="14">
        <v>23.9</v>
      </c>
      <c r="BU26" s="14">
        <v>25.3</v>
      </c>
      <c r="BV26" s="14">
        <v>27.1</v>
      </c>
      <c r="BW26" s="14">
        <v>28.4</v>
      </c>
      <c r="BX26" s="14">
        <v>28.8</v>
      </c>
      <c r="BY26" s="14">
        <v>28.1</v>
      </c>
      <c r="BZ26" s="14">
        <v>29.1</v>
      </c>
      <c r="CA26" s="14">
        <v>29.2</v>
      </c>
      <c r="CB26" s="14">
        <v>30.1</v>
      </c>
      <c r="CC26" s="14">
        <v>30.1</v>
      </c>
      <c r="CD26" s="14">
        <v>26.9</v>
      </c>
      <c r="CE26" s="14">
        <v>30</v>
      </c>
      <c r="CF26" s="14">
        <v>27.6</v>
      </c>
      <c r="CG26" s="14">
        <v>27</v>
      </c>
      <c r="CH26" s="14">
        <v>28.8</v>
      </c>
      <c r="CI26" s="14">
        <v>25.8</v>
      </c>
      <c r="CJ26" s="14">
        <v>26.2</v>
      </c>
      <c r="CK26" s="14">
        <v>24.7</v>
      </c>
      <c r="CL26" s="14">
        <v>23.4</v>
      </c>
      <c r="CM26" s="14">
        <v>26.9</v>
      </c>
      <c r="CN26" s="14">
        <v>27.2</v>
      </c>
      <c r="CO26" s="14">
        <v>29.6</v>
      </c>
      <c r="CP26" s="14">
        <v>25.4</v>
      </c>
      <c r="CQ26" s="14">
        <v>23.6</v>
      </c>
      <c r="CR26" t="s" s="15">
        <v>4</v>
      </c>
      <c r="CS26" s="17">
        <f>SUM(B26:AF26)+SUM(AH26:BL26)+SUM(BN26:CR26)</f>
        <v>1862.9</v>
      </c>
      <c r="CT26" s="18"/>
    </row>
    <row r="27" ht="18.5" customHeight="1">
      <c r="A27" s="19">
        <f>A26+(30*0.000694444444444444)</f>
        <v>0.4895833333333333</v>
      </c>
      <c r="B27" s="14">
        <v>22.5</v>
      </c>
      <c r="C27" s="14">
        <v>22.8</v>
      </c>
      <c r="D27" s="14">
        <v>21.1</v>
      </c>
      <c r="E27" s="14">
        <v>19.5</v>
      </c>
      <c r="F27" s="14">
        <v>19.8</v>
      </c>
      <c r="G27" s="14">
        <v>10.1</v>
      </c>
      <c r="H27" s="14">
        <v>11</v>
      </c>
      <c r="I27" s="14">
        <v>17.2</v>
      </c>
      <c r="J27" s="14">
        <v>13.5</v>
      </c>
      <c r="K27" s="14">
        <v>12.8</v>
      </c>
      <c r="L27" s="14">
        <v>13.3</v>
      </c>
      <c r="M27" s="14">
        <v>12.2</v>
      </c>
      <c r="N27" s="14">
        <v>16.4</v>
      </c>
      <c r="O27" s="14">
        <v>19</v>
      </c>
      <c r="P27" s="14">
        <v>18.2</v>
      </c>
      <c r="Q27" s="14">
        <v>14.4</v>
      </c>
      <c r="R27" s="14">
        <v>6.9</v>
      </c>
      <c r="S27" s="14">
        <v>16.1</v>
      </c>
      <c r="T27" s="14">
        <v>18.7</v>
      </c>
      <c r="U27" s="14">
        <v>19.5</v>
      </c>
      <c r="V27" s="14">
        <v>18.6</v>
      </c>
      <c r="W27" s="14">
        <v>20.8</v>
      </c>
      <c r="X27" s="14">
        <v>23.3</v>
      </c>
      <c r="Y27" s="14">
        <v>24.9</v>
      </c>
      <c r="Z27" s="14">
        <v>24</v>
      </c>
      <c r="AA27" s="14">
        <v>18.7</v>
      </c>
      <c r="AB27" s="14">
        <v>17.2</v>
      </c>
      <c r="AC27" s="14">
        <v>13.7</v>
      </c>
      <c r="AD27" s="14">
        <v>12.7</v>
      </c>
      <c r="AE27" s="14">
        <v>14.5</v>
      </c>
      <c r="AF27" t="s" s="15">
        <v>4</v>
      </c>
      <c r="AG27" s="20">
        <f>AG26+(30*0.000694444444444444)</f>
        <v>0.4895833333333333</v>
      </c>
      <c r="AH27" s="14">
        <v>13.8</v>
      </c>
      <c r="AI27" s="14">
        <v>16.2</v>
      </c>
      <c r="AJ27" s="14">
        <v>18.2</v>
      </c>
      <c r="AK27" s="14">
        <v>21.4</v>
      </c>
      <c r="AL27" s="14">
        <v>21.8</v>
      </c>
      <c r="AM27" s="14">
        <v>24.5</v>
      </c>
      <c r="AN27" s="14">
        <v>24.3</v>
      </c>
      <c r="AO27" s="14">
        <v>23.8</v>
      </c>
      <c r="AP27" s="14">
        <v>24.6</v>
      </c>
      <c r="AQ27" s="14">
        <v>14</v>
      </c>
      <c r="AR27" s="14">
        <v>17.8</v>
      </c>
      <c r="AS27" s="14">
        <v>19.1</v>
      </c>
      <c r="AT27" s="14">
        <v>18.4</v>
      </c>
      <c r="AU27" s="14">
        <v>19.6</v>
      </c>
      <c r="AV27" s="14">
        <v>16.9</v>
      </c>
      <c r="AW27" s="14">
        <v>17.1</v>
      </c>
      <c r="AX27" s="14">
        <v>17</v>
      </c>
      <c r="AY27" s="14">
        <v>20.3</v>
      </c>
      <c r="AZ27" s="14">
        <v>18.3</v>
      </c>
      <c r="BA27" s="14">
        <v>20.8</v>
      </c>
      <c r="BB27" s="14">
        <v>24.6</v>
      </c>
      <c r="BC27" s="14">
        <v>17.4</v>
      </c>
      <c r="BD27" s="14">
        <v>16.8</v>
      </c>
      <c r="BE27" s="14">
        <v>14.2</v>
      </c>
      <c r="BF27" s="14">
        <v>18.5</v>
      </c>
      <c r="BG27" s="14">
        <v>21.5</v>
      </c>
      <c r="BH27" s="14">
        <v>24.4</v>
      </c>
      <c r="BI27" s="14">
        <v>23.8</v>
      </c>
      <c r="BJ27" s="14">
        <v>22.6</v>
      </c>
      <c r="BK27" s="14">
        <v>25.5</v>
      </c>
      <c r="BL27" s="14">
        <v>0</v>
      </c>
      <c r="BM27" s="20">
        <f>BM26+(30*0.000694444444444444)</f>
        <v>0.4895833333333333</v>
      </c>
      <c r="BN27" s="14">
        <v>24</v>
      </c>
      <c r="BO27" s="14">
        <v>19.3</v>
      </c>
      <c r="BP27" s="14">
        <v>25.3</v>
      </c>
      <c r="BQ27" s="14">
        <v>26.9</v>
      </c>
      <c r="BR27" s="14">
        <v>25.5</v>
      </c>
      <c r="BS27" s="14">
        <v>24.5</v>
      </c>
      <c r="BT27" s="14">
        <v>24</v>
      </c>
      <c r="BU27" s="14">
        <v>25.8</v>
      </c>
      <c r="BV27" s="14">
        <v>27.6</v>
      </c>
      <c r="BW27" s="14">
        <v>28.8</v>
      </c>
      <c r="BX27" s="14">
        <v>29.1</v>
      </c>
      <c r="BY27" s="14">
        <v>28.5</v>
      </c>
      <c r="BZ27" s="14">
        <v>29.7</v>
      </c>
      <c r="CA27" s="14">
        <v>29.7</v>
      </c>
      <c r="CB27" s="14">
        <v>30.7</v>
      </c>
      <c r="CC27" s="14">
        <v>30.7</v>
      </c>
      <c r="CD27" s="14">
        <v>27</v>
      </c>
      <c r="CE27" s="14">
        <v>30.2</v>
      </c>
      <c r="CF27" s="14">
        <v>27.8</v>
      </c>
      <c r="CG27" s="14">
        <v>27.1</v>
      </c>
      <c r="CH27" s="14">
        <v>28.8</v>
      </c>
      <c r="CI27" s="14">
        <v>26.6</v>
      </c>
      <c r="CJ27" s="14">
        <v>26.1</v>
      </c>
      <c r="CK27" s="14">
        <v>25.1</v>
      </c>
      <c r="CL27" s="14">
        <v>23.9</v>
      </c>
      <c r="CM27" s="14">
        <v>27.7</v>
      </c>
      <c r="CN27" s="14">
        <v>27.9</v>
      </c>
      <c r="CO27" s="14">
        <v>30</v>
      </c>
      <c r="CP27" s="14">
        <v>25.9</v>
      </c>
      <c r="CQ27" s="14">
        <v>24.2</v>
      </c>
      <c r="CR27" t="s" s="15">
        <v>4</v>
      </c>
      <c r="CS27" s="17">
        <f>SUM(B27:AF27)+SUM(AH27:BL27)+SUM(BN27:CR27)</f>
        <v>1919</v>
      </c>
      <c r="CT27" s="18"/>
    </row>
    <row r="28" ht="18.5" customHeight="1">
      <c r="A28" s="19">
        <f>A27+(30*0.000694444444444444)</f>
        <v>0.5104166666666666</v>
      </c>
      <c r="B28" s="14">
        <v>23.8</v>
      </c>
      <c r="C28" s="14">
        <v>23.9</v>
      </c>
      <c r="D28" s="14">
        <v>22.2</v>
      </c>
      <c r="E28" s="14">
        <v>20.9</v>
      </c>
      <c r="F28" s="14">
        <v>20.5</v>
      </c>
      <c r="G28" s="14">
        <v>10.6</v>
      </c>
      <c r="H28" s="14">
        <v>11.4</v>
      </c>
      <c r="I28" s="14">
        <v>18.2</v>
      </c>
      <c r="J28" s="14">
        <v>14</v>
      </c>
      <c r="K28" s="14">
        <v>13.6</v>
      </c>
      <c r="L28" s="14">
        <v>13.8</v>
      </c>
      <c r="M28" s="14">
        <v>13.2</v>
      </c>
      <c r="N28" s="14">
        <v>17.4</v>
      </c>
      <c r="O28" s="14">
        <v>18.6</v>
      </c>
      <c r="P28" s="14">
        <v>18.6</v>
      </c>
      <c r="Q28" s="14">
        <v>14.7</v>
      </c>
      <c r="R28" s="14">
        <v>7.6</v>
      </c>
      <c r="S28" s="14">
        <v>17.2</v>
      </c>
      <c r="T28" s="14">
        <v>19.4</v>
      </c>
      <c r="U28" s="14">
        <v>20.2</v>
      </c>
      <c r="V28" s="14">
        <v>17</v>
      </c>
      <c r="W28" s="14">
        <v>21.9</v>
      </c>
      <c r="X28" s="14">
        <v>23.9</v>
      </c>
      <c r="Y28" s="14">
        <v>25.6</v>
      </c>
      <c r="Z28" s="14">
        <v>24.6</v>
      </c>
      <c r="AA28" s="14">
        <v>20</v>
      </c>
      <c r="AB28" s="14">
        <v>17.4</v>
      </c>
      <c r="AC28" s="14">
        <v>14.1</v>
      </c>
      <c r="AD28" s="14">
        <v>13.3</v>
      </c>
      <c r="AE28" s="14">
        <v>14.7</v>
      </c>
      <c r="AF28" t="s" s="15">
        <v>4</v>
      </c>
      <c r="AG28" s="20">
        <f>AG27+(30*0.000694444444444444)</f>
        <v>0.5104166666666666</v>
      </c>
      <c r="AH28" s="14">
        <v>14</v>
      </c>
      <c r="AI28" s="14">
        <v>16.6</v>
      </c>
      <c r="AJ28" s="14">
        <v>18.9</v>
      </c>
      <c r="AK28" s="14">
        <v>22.2</v>
      </c>
      <c r="AL28" s="14">
        <v>22.9</v>
      </c>
      <c r="AM28" s="14">
        <v>24.9</v>
      </c>
      <c r="AN28" s="14">
        <v>24.7</v>
      </c>
      <c r="AO28" s="14">
        <v>24.7</v>
      </c>
      <c r="AP28" s="14">
        <v>25.1</v>
      </c>
      <c r="AQ28" s="14">
        <v>14</v>
      </c>
      <c r="AR28" s="14">
        <v>18.4</v>
      </c>
      <c r="AS28" s="14">
        <v>19.9</v>
      </c>
      <c r="AT28" s="14">
        <v>18.8</v>
      </c>
      <c r="AU28" s="14">
        <v>20</v>
      </c>
      <c r="AV28" s="14">
        <v>17.5</v>
      </c>
      <c r="AW28" s="14">
        <v>17.5</v>
      </c>
      <c r="AX28" s="14">
        <v>18.3</v>
      </c>
      <c r="AY28" s="14">
        <v>20.6</v>
      </c>
      <c r="AZ28" s="14">
        <v>19</v>
      </c>
      <c r="BA28" s="14">
        <v>21.6</v>
      </c>
      <c r="BB28" s="14">
        <v>24.6</v>
      </c>
      <c r="BC28" s="14">
        <v>18.2</v>
      </c>
      <c r="BD28" s="14">
        <v>17.5</v>
      </c>
      <c r="BE28" s="14">
        <v>14.7</v>
      </c>
      <c r="BF28" s="14">
        <v>19</v>
      </c>
      <c r="BG28" s="14">
        <v>22.1</v>
      </c>
      <c r="BH28" s="14">
        <v>25.1</v>
      </c>
      <c r="BI28" s="14">
        <v>24.5</v>
      </c>
      <c r="BJ28" s="14">
        <v>23.3</v>
      </c>
      <c r="BK28" s="14">
        <v>25.9</v>
      </c>
      <c r="BL28" s="14">
        <v>0</v>
      </c>
      <c r="BM28" s="20">
        <f>BM27+(30*0.000694444444444444)</f>
        <v>0.5104166666666666</v>
      </c>
      <c r="BN28" s="14">
        <v>24.4</v>
      </c>
      <c r="BO28" s="14">
        <v>20.8</v>
      </c>
      <c r="BP28" s="14">
        <v>25.8</v>
      </c>
      <c r="BQ28" s="14">
        <v>27.3</v>
      </c>
      <c r="BR28" s="14">
        <v>26.1</v>
      </c>
      <c r="BS28" s="14">
        <v>24.5</v>
      </c>
      <c r="BT28" s="14">
        <v>23.8</v>
      </c>
      <c r="BU28" s="14">
        <v>26.5</v>
      </c>
      <c r="BV28" s="14">
        <v>28.1</v>
      </c>
      <c r="BW28" s="14">
        <v>29.2</v>
      </c>
      <c r="BX28" s="14">
        <v>29.3</v>
      </c>
      <c r="BY28" s="14">
        <v>29.1</v>
      </c>
      <c r="BZ28" s="14">
        <v>30.4</v>
      </c>
      <c r="CA28" s="14">
        <v>30.4</v>
      </c>
      <c r="CB28" s="14">
        <v>31.2</v>
      </c>
      <c r="CC28" s="14">
        <v>31.1</v>
      </c>
      <c r="CD28" s="14">
        <v>27.3</v>
      </c>
      <c r="CE28" s="14">
        <v>30.4</v>
      </c>
      <c r="CF28" s="14">
        <v>27.8</v>
      </c>
      <c r="CG28" s="14">
        <v>27.4</v>
      </c>
      <c r="CH28" s="14">
        <v>28.4</v>
      </c>
      <c r="CI28" s="14">
        <v>27.3</v>
      </c>
      <c r="CJ28" s="14">
        <v>25.8</v>
      </c>
      <c r="CK28" s="14">
        <v>25.7</v>
      </c>
      <c r="CL28" s="14">
        <v>24.7</v>
      </c>
      <c r="CM28" s="14">
        <v>28.2</v>
      </c>
      <c r="CN28" s="14">
        <v>28.2</v>
      </c>
      <c r="CO28" s="14">
        <v>30.6</v>
      </c>
      <c r="CP28" s="14">
        <v>26.4</v>
      </c>
      <c r="CQ28" s="14">
        <v>24.9</v>
      </c>
      <c r="CR28" t="s" s="15">
        <v>4</v>
      </c>
      <c r="CS28" s="17">
        <f>SUM(B28:AF28)+SUM(AH28:BL28)+SUM(BN28:CR28)</f>
        <v>1967.9</v>
      </c>
      <c r="CT28" s="18"/>
    </row>
    <row r="29" ht="18.5" customHeight="1">
      <c r="A29" s="19">
        <f>A28+(30*0.000694444444444444)</f>
        <v>0.53125</v>
      </c>
      <c r="B29" s="14">
        <v>24.9</v>
      </c>
      <c r="C29" s="14">
        <v>25.2</v>
      </c>
      <c r="D29" s="14">
        <v>22.9</v>
      </c>
      <c r="E29" s="14">
        <v>21.7</v>
      </c>
      <c r="F29" s="14">
        <v>21.6</v>
      </c>
      <c r="G29" s="14">
        <v>11.8</v>
      </c>
      <c r="H29" s="14">
        <v>12.3</v>
      </c>
      <c r="I29" s="14">
        <v>19.1</v>
      </c>
      <c r="J29" s="14">
        <v>15.3</v>
      </c>
      <c r="K29" s="14">
        <v>14.2</v>
      </c>
      <c r="L29" s="14">
        <v>14.2</v>
      </c>
      <c r="M29" s="14">
        <v>13.6</v>
      </c>
      <c r="N29" s="14">
        <v>17.9</v>
      </c>
      <c r="O29" s="14">
        <v>17.3</v>
      </c>
      <c r="P29" s="14">
        <v>19</v>
      </c>
      <c r="Q29" s="14">
        <v>13.1</v>
      </c>
      <c r="R29" s="14">
        <v>8.199999999999999</v>
      </c>
      <c r="S29" s="14">
        <v>18.1</v>
      </c>
      <c r="T29" s="14">
        <v>19.9</v>
      </c>
      <c r="U29" s="14">
        <v>21.4</v>
      </c>
      <c r="V29" s="14">
        <v>16</v>
      </c>
      <c r="W29" s="14">
        <v>22.8</v>
      </c>
      <c r="X29" s="14">
        <v>24.7</v>
      </c>
      <c r="Y29" s="14">
        <v>25.9</v>
      </c>
      <c r="Z29" s="14">
        <v>24.5</v>
      </c>
      <c r="AA29" s="14">
        <v>21.2</v>
      </c>
      <c r="AB29" s="14">
        <v>17.3</v>
      </c>
      <c r="AC29" s="14">
        <v>14.4</v>
      </c>
      <c r="AD29" s="14">
        <v>14</v>
      </c>
      <c r="AE29" s="14">
        <v>15.5</v>
      </c>
      <c r="AF29" t="s" s="15">
        <v>4</v>
      </c>
      <c r="AG29" s="20">
        <f>AG28+(30*0.000694444444444444)</f>
        <v>0.53125</v>
      </c>
      <c r="AH29" s="14">
        <v>13.9</v>
      </c>
      <c r="AI29" s="14">
        <v>17.2</v>
      </c>
      <c r="AJ29" s="14">
        <v>19.8</v>
      </c>
      <c r="AK29" s="14">
        <v>23.3</v>
      </c>
      <c r="AL29" s="14">
        <v>23.8</v>
      </c>
      <c r="AM29" s="14">
        <v>25.1</v>
      </c>
      <c r="AN29" s="14">
        <v>25</v>
      </c>
      <c r="AO29" s="14">
        <v>25.9</v>
      </c>
      <c r="AP29" s="14">
        <v>25.7</v>
      </c>
      <c r="AQ29" s="14">
        <v>14.2</v>
      </c>
      <c r="AR29" s="14">
        <v>19</v>
      </c>
      <c r="AS29" s="14">
        <v>20.6</v>
      </c>
      <c r="AT29" s="14">
        <v>19.4</v>
      </c>
      <c r="AU29" s="14">
        <v>20.1</v>
      </c>
      <c r="AV29" s="14">
        <v>17.9</v>
      </c>
      <c r="AW29" s="14">
        <v>18</v>
      </c>
      <c r="AX29" s="14">
        <v>18.9</v>
      </c>
      <c r="AY29" s="14">
        <v>21.1</v>
      </c>
      <c r="AZ29" s="14">
        <v>19.4</v>
      </c>
      <c r="BA29" s="14">
        <v>22.4</v>
      </c>
      <c r="BB29" s="14">
        <v>24.7</v>
      </c>
      <c r="BC29" s="14">
        <v>18.8</v>
      </c>
      <c r="BD29" s="14">
        <v>18.6</v>
      </c>
      <c r="BE29" s="14">
        <v>15.5</v>
      </c>
      <c r="BF29" s="14">
        <v>19.4</v>
      </c>
      <c r="BG29" s="14">
        <v>22.7</v>
      </c>
      <c r="BH29" s="14">
        <v>25.8</v>
      </c>
      <c r="BI29" s="14">
        <v>25</v>
      </c>
      <c r="BJ29" s="14">
        <v>24.6</v>
      </c>
      <c r="BK29" s="14">
        <v>26</v>
      </c>
      <c r="BL29" s="14">
        <v>0</v>
      </c>
      <c r="BM29" s="20">
        <f>BM28+(30*0.000694444444444444)</f>
        <v>0.53125</v>
      </c>
      <c r="BN29" s="14">
        <v>24.8</v>
      </c>
      <c r="BO29" s="14">
        <v>21.8</v>
      </c>
      <c r="BP29" s="14">
        <v>26.3</v>
      </c>
      <c r="BQ29" s="14">
        <v>27.2</v>
      </c>
      <c r="BR29" s="14">
        <v>26.5</v>
      </c>
      <c r="BS29" s="14">
        <v>25</v>
      </c>
      <c r="BT29" s="14">
        <v>24.2</v>
      </c>
      <c r="BU29" s="14">
        <v>26.5</v>
      </c>
      <c r="BV29" s="14">
        <v>28.7</v>
      </c>
      <c r="BW29" s="14">
        <v>30</v>
      </c>
      <c r="BX29" s="14">
        <v>29.6</v>
      </c>
      <c r="BY29" s="14">
        <v>29.7</v>
      </c>
      <c r="BZ29" s="14">
        <v>31.1</v>
      </c>
      <c r="CA29" s="14">
        <v>30.8</v>
      </c>
      <c r="CB29" s="14">
        <v>31.9</v>
      </c>
      <c r="CC29" s="14">
        <v>31.7</v>
      </c>
      <c r="CD29" s="14">
        <v>27.3</v>
      </c>
      <c r="CE29" s="14">
        <v>30.5</v>
      </c>
      <c r="CF29" s="14">
        <v>28</v>
      </c>
      <c r="CG29" s="14">
        <v>27.4</v>
      </c>
      <c r="CH29" s="14">
        <v>28.9</v>
      </c>
      <c r="CI29" s="14">
        <v>27.6</v>
      </c>
      <c r="CJ29" s="14">
        <v>26.3</v>
      </c>
      <c r="CK29" s="14">
        <v>25.9</v>
      </c>
      <c r="CL29" s="14">
        <v>25.2</v>
      </c>
      <c r="CM29" s="14">
        <v>28.7</v>
      </c>
      <c r="CN29" s="14">
        <v>28.8</v>
      </c>
      <c r="CO29" s="14">
        <v>29.8</v>
      </c>
      <c r="CP29" s="14">
        <v>27.1</v>
      </c>
      <c r="CQ29" s="14">
        <v>25.5</v>
      </c>
      <c r="CR29" t="s" s="15">
        <v>4</v>
      </c>
      <c r="CS29" s="17">
        <f>SUM(B29:AF29)+SUM(AH29:BL29)+SUM(BN29:CR29)</f>
        <v>2012.6</v>
      </c>
      <c r="CT29" s="18"/>
    </row>
    <row r="30" ht="18.5" customHeight="1">
      <c r="A30" s="19">
        <f>A29+(30*0.000694444444444444)</f>
        <v>0.5520833333333334</v>
      </c>
      <c r="B30" s="14">
        <v>25.7</v>
      </c>
      <c r="C30" s="14">
        <v>26.1</v>
      </c>
      <c r="D30" s="14">
        <v>23.7</v>
      </c>
      <c r="E30" s="14">
        <v>22.3</v>
      </c>
      <c r="F30" s="14">
        <v>22.5</v>
      </c>
      <c r="G30" s="14">
        <v>12.7</v>
      </c>
      <c r="H30" s="14">
        <v>13.6</v>
      </c>
      <c r="I30" s="14">
        <v>19.8</v>
      </c>
      <c r="J30" s="14">
        <v>17.2</v>
      </c>
      <c r="K30" s="14">
        <v>14.6</v>
      </c>
      <c r="L30" s="14">
        <v>14.1</v>
      </c>
      <c r="M30" s="14">
        <v>14.3</v>
      </c>
      <c r="N30" s="14">
        <v>18.7</v>
      </c>
      <c r="O30" s="14">
        <v>17.9</v>
      </c>
      <c r="P30" s="14">
        <v>19.9</v>
      </c>
      <c r="Q30" s="14">
        <v>12.3</v>
      </c>
      <c r="R30" s="14">
        <v>9.1</v>
      </c>
      <c r="S30" s="14">
        <v>19</v>
      </c>
      <c r="T30" s="14">
        <v>20.7</v>
      </c>
      <c r="U30" s="14">
        <v>21.8</v>
      </c>
      <c r="V30" s="14">
        <v>15.6</v>
      </c>
      <c r="W30" s="14">
        <v>24</v>
      </c>
      <c r="X30" s="14">
        <v>25.4</v>
      </c>
      <c r="Y30" s="14">
        <v>26.4</v>
      </c>
      <c r="Z30" s="14">
        <v>24.9</v>
      </c>
      <c r="AA30" s="14">
        <v>22.3</v>
      </c>
      <c r="AB30" s="14">
        <v>17.2</v>
      </c>
      <c r="AC30" s="14">
        <v>14.6</v>
      </c>
      <c r="AD30" s="14">
        <v>14.6</v>
      </c>
      <c r="AE30" s="14">
        <v>15.8</v>
      </c>
      <c r="AF30" t="s" s="15">
        <v>4</v>
      </c>
      <c r="AG30" s="20">
        <f>AG29+(30*0.000694444444444444)</f>
        <v>0.5520833333333334</v>
      </c>
      <c r="AH30" s="14">
        <v>13.8</v>
      </c>
      <c r="AI30" s="14">
        <v>17.8</v>
      </c>
      <c r="AJ30" s="14">
        <v>20.2</v>
      </c>
      <c r="AK30" s="14">
        <v>24</v>
      </c>
      <c r="AL30" s="14">
        <v>24.3</v>
      </c>
      <c r="AM30" s="14">
        <v>25.3</v>
      </c>
      <c r="AN30" s="14">
        <v>25.2</v>
      </c>
      <c r="AO30" s="14">
        <v>26.9</v>
      </c>
      <c r="AP30" s="14">
        <v>26.1</v>
      </c>
      <c r="AQ30" s="14">
        <v>14.2</v>
      </c>
      <c r="AR30" s="14">
        <v>19.1</v>
      </c>
      <c r="AS30" s="14">
        <v>21.3</v>
      </c>
      <c r="AT30" s="14">
        <v>20</v>
      </c>
      <c r="AU30" s="14">
        <v>20.4</v>
      </c>
      <c r="AV30" s="14">
        <v>18</v>
      </c>
      <c r="AW30" s="14">
        <v>18.4</v>
      </c>
      <c r="AX30" s="14">
        <v>19.6</v>
      </c>
      <c r="AY30" s="14">
        <v>21.9</v>
      </c>
      <c r="AZ30" s="14">
        <v>19.7</v>
      </c>
      <c r="BA30" s="14">
        <v>23.1</v>
      </c>
      <c r="BB30" s="14">
        <v>24.6</v>
      </c>
      <c r="BC30" s="14">
        <v>19.5</v>
      </c>
      <c r="BD30" s="14">
        <v>20.2</v>
      </c>
      <c r="BE30" s="14">
        <v>16.7</v>
      </c>
      <c r="BF30" s="14">
        <v>19.9</v>
      </c>
      <c r="BG30" s="14">
        <v>23.6</v>
      </c>
      <c r="BH30" s="14">
        <v>26.6</v>
      </c>
      <c r="BI30" s="14">
        <v>25.3</v>
      </c>
      <c r="BJ30" s="14">
        <v>25.8</v>
      </c>
      <c r="BK30" s="14">
        <v>26.1</v>
      </c>
      <c r="BL30" s="14">
        <v>0</v>
      </c>
      <c r="BM30" s="20">
        <f>BM29+(30*0.000694444444444444)</f>
        <v>0.5520833333333334</v>
      </c>
      <c r="BN30" s="14">
        <v>25.5</v>
      </c>
      <c r="BO30" s="14">
        <v>22.9</v>
      </c>
      <c r="BP30" s="14">
        <v>27.1</v>
      </c>
      <c r="BQ30" s="14">
        <v>27.4</v>
      </c>
      <c r="BR30" s="14">
        <v>27</v>
      </c>
      <c r="BS30" s="14">
        <v>25.5</v>
      </c>
      <c r="BT30" s="14">
        <v>25</v>
      </c>
      <c r="BU30" s="14">
        <v>26.8</v>
      </c>
      <c r="BV30" s="14">
        <v>29</v>
      </c>
      <c r="BW30" s="14">
        <v>30.4</v>
      </c>
      <c r="BX30" s="14">
        <v>29.8</v>
      </c>
      <c r="BY30" s="14">
        <v>30</v>
      </c>
      <c r="BZ30" s="14">
        <v>31.7</v>
      </c>
      <c r="CA30" s="14">
        <v>30.9</v>
      </c>
      <c r="CB30" s="14">
        <v>32.1</v>
      </c>
      <c r="CC30" s="14">
        <v>32.1</v>
      </c>
      <c r="CD30" s="14">
        <v>27.8</v>
      </c>
      <c r="CE30" s="14">
        <v>30.1</v>
      </c>
      <c r="CF30" s="14">
        <v>28.2</v>
      </c>
      <c r="CG30" s="14">
        <v>27.3</v>
      </c>
      <c r="CH30" s="14">
        <v>29.5</v>
      </c>
      <c r="CI30" s="14">
        <v>27.9</v>
      </c>
      <c r="CJ30" s="14">
        <v>27.3</v>
      </c>
      <c r="CK30" s="14">
        <v>26.2</v>
      </c>
      <c r="CL30" s="14">
        <v>25.6</v>
      </c>
      <c r="CM30" s="14">
        <v>29.4</v>
      </c>
      <c r="CN30" s="14">
        <v>28.4</v>
      </c>
      <c r="CO30" s="14">
        <v>29.3</v>
      </c>
      <c r="CP30" s="14">
        <v>27.6</v>
      </c>
      <c r="CQ30" s="14">
        <v>25.8</v>
      </c>
      <c r="CR30" t="s" s="15">
        <v>4</v>
      </c>
      <c r="CS30" s="17">
        <f>SUM(B30:AF30)+SUM(AH30:BL30)+SUM(BN30:CR30)</f>
        <v>2058</v>
      </c>
      <c r="CT30" s="18"/>
    </row>
    <row r="31" ht="18.5" customHeight="1">
      <c r="A31" s="19">
        <f>A30+(30*0.000694444444444444)</f>
        <v>0.5729166666666666</v>
      </c>
      <c r="B31" s="14">
        <v>26.6</v>
      </c>
      <c r="C31" s="14">
        <v>27.2</v>
      </c>
      <c r="D31" s="14">
        <v>24.3</v>
      </c>
      <c r="E31" s="14">
        <v>22.6</v>
      </c>
      <c r="F31" s="14">
        <v>23.4</v>
      </c>
      <c r="G31" s="14">
        <v>13.7</v>
      </c>
      <c r="H31" s="14">
        <v>14.2</v>
      </c>
      <c r="I31" s="14">
        <v>20.5</v>
      </c>
      <c r="J31" s="14">
        <v>19.4</v>
      </c>
      <c r="K31" s="14">
        <v>14.5</v>
      </c>
      <c r="L31" s="14">
        <v>14.1</v>
      </c>
      <c r="M31" s="14">
        <v>14.8</v>
      </c>
      <c r="N31" s="14">
        <v>19.9</v>
      </c>
      <c r="O31" s="14">
        <v>17.3</v>
      </c>
      <c r="P31" s="14">
        <v>21</v>
      </c>
      <c r="Q31" s="14">
        <v>12.4</v>
      </c>
      <c r="R31" s="14">
        <v>9.199999999999999</v>
      </c>
      <c r="S31" s="14">
        <v>19.8</v>
      </c>
      <c r="T31" s="14">
        <v>19.3</v>
      </c>
      <c r="U31" s="14">
        <v>22.4</v>
      </c>
      <c r="V31" s="14">
        <v>15.6</v>
      </c>
      <c r="W31" s="14">
        <v>25.1</v>
      </c>
      <c r="X31" s="14">
        <v>26.1</v>
      </c>
      <c r="Y31" s="14">
        <v>27.1</v>
      </c>
      <c r="Z31" s="14">
        <v>24.9</v>
      </c>
      <c r="AA31" s="14">
        <v>23.6</v>
      </c>
      <c r="AB31" s="14">
        <v>17.5</v>
      </c>
      <c r="AC31" s="14">
        <v>14.9</v>
      </c>
      <c r="AD31" s="14">
        <v>15.2</v>
      </c>
      <c r="AE31" s="14">
        <v>16</v>
      </c>
      <c r="AF31" t="s" s="15">
        <v>4</v>
      </c>
      <c r="AG31" s="20">
        <f>AG30+(30*0.000694444444444444)</f>
        <v>0.5729166666666666</v>
      </c>
      <c r="AH31" s="14">
        <v>13.9</v>
      </c>
      <c r="AI31" s="14">
        <v>18.4</v>
      </c>
      <c r="AJ31" s="14">
        <v>21</v>
      </c>
      <c r="AK31" s="14">
        <v>24.1</v>
      </c>
      <c r="AL31" s="14">
        <v>23.7</v>
      </c>
      <c r="AM31" s="14">
        <v>25</v>
      </c>
      <c r="AN31" s="14">
        <v>24.7</v>
      </c>
      <c r="AO31" s="14">
        <v>27.8</v>
      </c>
      <c r="AP31" s="14">
        <v>26.4</v>
      </c>
      <c r="AQ31" s="14">
        <v>14.5</v>
      </c>
      <c r="AR31" s="14">
        <v>20.4</v>
      </c>
      <c r="AS31" s="14">
        <v>22.1</v>
      </c>
      <c r="AT31" s="14">
        <v>20.9</v>
      </c>
      <c r="AU31" s="14">
        <v>21.3</v>
      </c>
      <c r="AV31" s="14">
        <v>18.5</v>
      </c>
      <c r="AW31" s="14">
        <v>18.4</v>
      </c>
      <c r="AX31" s="14">
        <v>20.3</v>
      </c>
      <c r="AY31" s="14">
        <v>21.7</v>
      </c>
      <c r="AZ31" s="14">
        <v>20.4</v>
      </c>
      <c r="BA31" s="14">
        <v>23.9</v>
      </c>
      <c r="BB31" s="14">
        <v>24.1</v>
      </c>
      <c r="BC31" s="14">
        <v>20.2</v>
      </c>
      <c r="BD31" s="14">
        <v>21.6</v>
      </c>
      <c r="BE31" s="14">
        <v>17.2</v>
      </c>
      <c r="BF31" s="14">
        <v>20.7</v>
      </c>
      <c r="BG31" s="14">
        <v>24.7</v>
      </c>
      <c r="BH31" s="14">
        <v>27.4</v>
      </c>
      <c r="BI31" s="14">
        <v>25.3</v>
      </c>
      <c r="BJ31" s="14">
        <v>27.1</v>
      </c>
      <c r="BK31" s="14">
        <v>26.5</v>
      </c>
      <c r="BL31" s="14">
        <v>0</v>
      </c>
      <c r="BM31" s="20">
        <f>BM30+(30*0.000694444444444444)</f>
        <v>0.5729166666666666</v>
      </c>
      <c r="BN31" s="14">
        <v>26.4</v>
      </c>
      <c r="BO31" s="14">
        <v>23.3</v>
      </c>
      <c r="BP31" s="14">
        <v>27.5</v>
      </c>
      <c r="BQ31" s="14">
        <v>28.1</v>
      </c>
      <c r="BR31" s="14">
        <v>27.5</v>
      </c>
      <c r="BS31" s="14">
        <v>25.4</v>
      </c>
      <c r="BT31" s="14">
        <v>26</v>
      </c>
      <c r="BU31" s="14">
        <v>27.1</v>
      </c>
      <c r="BV31" s="14">
        <v>29.1</v>
      </c>
      <c r="BW31" s="14">
        <v>29.9</v>
      </c>
      <c r="BX31" s="14">
        <v>30.1</v>
      </c>
      <c r="BY31" s="14">
        <v>30.3</v>
      </c>
      <c r="BZ31" s="14">
        <v>32.3</v>
      </c>
      <c r="CA31" s="14">
        <v>31.2</v>
      </c>
      <c r="CB31" s="14">
        <v>32.1</v>
      </c>
      <c r="CC31" s="14">
        <v>31.9</v>
      </c>
      <c r="CD31" s="14">
        <v>28.5</v>
      </c>
      <c r="CE31" s="14">
        <v>30</v>
      </c>
      <c r="CF31" s="14">
        <v>28.4</v>
      </c>
      <c r="CG31" s="14">
        <v>27.2</v>
      </c>
      <c r="CH31" s="14">
        <v>29.8</v>
      </c>
      <c r="CI31" s="14">
        <v>28.2</v>
      </c>
      <c r="CJ31" s="14">
        <v>27.9</v>
      </c>
      <c r="CK31" s="14">
        <v>26.3</v>
      </c>
      <c r="CL31" s="14">
        <v>26.1</v>
      </c>
      <c r="CM31" s="14">
        <v>29.9</v>
      </c>
      <c r="CN31" s="14">
        <v>28.2</v>
      </c>
      <c r="CO31" s="14">
        <v>29.7</v>
      </c>
      <c r="CP31" s="14">
        <v>27.6</v>
      </c>
      <c r="CQ31" s="14">
        <v>26.2</v>
      </c>
      <c r="CR31" t="s" s="15">
        <v>4</v>
      </c>
      <c r="CS31" s="17">
        <f>SUM(B31:AF31)+SUM(AH31:BL31)+SUM(BN31:CR31)</f>
        <v>2097</v>
      </c>
      <c r="CT31" s="18"/>
    </row>
    <row r="32" ht="18.5" customHeight="1">
      <c r="A32" s="19">
        <f>A31+(30*0.000694444444444444)</f>
        <v>0.59375</v>
      </c>
      <c r="B32" s="14">
        <v>27.2</v>
      </c>
      <c r="C32" s="14">
        <v>28.1</v>
      </c>
      <c r="D32" s="14">
        <v>24.8</v>
      </c>
      <c r="E32" s="14">
        <v>22.7</v>
      </c>
      <c r="F32" s="14">
        <v>23.9</v>
      </c>
      <c r="G32" s="14">
        <v>14.1</v>
      </c>
      <c r="H32" s="14">
        <v>14.5</v>
      </c>
      <c r="I32" s="14">
        <v>21.2</v>
      </c>
      <c r="J32" s="14">
        <v>21.6</v>
      </c>
      <c r="K32" s="14">
        <v>14.2</v>
      </c>
      <c r="L32" s="14">
        <v>13.8</v>
      </c>
      <c r="M32" s="14">
        <v>15.4</v>
      </c>
      <c r="N32" s="14">
        <v>20.2</v>
      </c>
      <c r="O32" s="14">
        <v>17.3</v>
      </c>
      <c r="P32" s="14">
        <v>21.9</v>
      </c>
      <c r="Q32" s="14">
        <v>13.7</v>
      </c>
      <c r="R32" s="14">
        <v>8.9</v>
      </c>
      <c r="S32" s="14">
        <v>20.7</v>
      </c>
      <c r="T32" s="14">
        <v>18</v>
      </c>
      <c r="U32" s="14">
        <v>22.4</v>
      </c>
      <c r="V32" s="14">
        <v>15.4</v>
      </c>
      <c r="W32" s="14">
        <v>25.4</v>
      </c>
      <c r="X32" s="14">
        <v>26.9</v>
      </c>
      <c r="Y32" s="14">
        <v>28</v>
      </c>
      <c r="Z32" s="14">
        <v>24.5</v>
      </c>
      <c r="AA32" s="14">
        <v>23.7</v>
      </c>
      <c r="AB32" s="14">
        <v>18</v>
      </c>
      <c r="AC32" s="14">
        <v>14.8</v>
      </c>
      <c r="AD32" s="14">
        <v>16.2</v>
      </c>
      <c r="AE32" s="14">
        <v>16.4</v>
      </c>
      <c r="AF32" t="s" s="15">
        <v>4</v>
      </c>
      <c r="AG32" s="20">
        <f>AG31+(30*0.000694444444444444)</f>
        <v>0.59375</v>
      </c>
      <c r="AH32" s="14">
        <v>13.9</v>
      </c>
      <c r="AI32" s="14">
        <v>18.9</v>
      </c>
      <c r="AJ32" s="14">
        <v>22.1</v>
      </c>
      <c r="AK32" s="14">
        <v>24.4</v>
      </c>
      <c r="AL32" s="14">
        <v>23.2</v>
      </c>
      <c r="AM32" s="14">
        <v>24.8</v>
      </c>
      <c r="AN32" s="14">
        <v>24.5</v>
      </c>
      <c r="AO32" s="14">
        <v>28.5</v>
      </c>
      <c r="AP32" s="14">
        <v>26.9</v>
      </c>
      <c r="AQ32" s="14">
        <v>14.6</v>
      </c>
      <c r="AR32" s="14">
        <v>20.6</v>
      </c>
      <c r="AS32" s="14">
        <v>22.5</v>
      </c>
      <c r="AT32" s="14">
        <v>21.3</v>
      </c>
      <c r="AU32" s="14">
        <v>22.1</v>
      </c>
      <c r="AV32" s="14">
        <v>18.2</v>
      </c>
      <c r="AW32" s="14">
        <v>18.6</v>
      </c>
      <c r="AX32" s="14">
        <v>21</v>
      </c>
      <c r="AY32" s="14">
        <v>20.4</v>
      </c>
      <c r="AZ32" s="14">
        <v>20.9</v>
      </c>
      <c r="BA32" s="14">
        <v>24.3</v>
      </c>
      <c r="BB32" s="14">
        <v>24.1</v>
      </c>
      <c r="BC32" s="14">
        <v>20</v>
      </c>
      <c r="BD32" s="14">
        <v>22.1</v>
      </c>
      <c r="BE32" s="14">
        <v>18</v>
      </c>
      <c r="BF32" s="14">
        <v>21.7</v>
      </c>
      <c r="BG32" s="14">
        <v>25.3</v>
      </c>
      <c r="BH32" s="14">
        <v>27.9</v>
      </c>
      <c r="BI32" s="14">
        <v>25.1</v>
      </c>
      <c r="BJ32" s="14">
        <v>27.4</v>
      </c>
      <c r="BK32" s="14">
        <v>26.9</v>
      </c>
      <c r="BL32" s="14">
        <v>0</v>
      </c>
      <c r="BM32" s="20">
        <f>BM31+(30*0.000694444444444444)</f>
        <v>0.59375</v>
      </c>
      <c r="BN32" s="14">
        <v>27</v>
      </c>
      <c r="BO32" s="14">
        <v>23.2</v>
      </c>
      <c r="BP32" s="14">
        <v>27.6</v>
      </c>
      <c r="BQ32" s="14">
        <v>28.3</v>
      </c>
      <c r="BR32" s="14">
        <v>27.9</v>
      </c>
      <c r="BS32" s="14">
        <v>26.3</v>
      </c>
      <c r="BT32" s="14">
        <v>26.8</v>
      </c>
      <c r="BU32" s="14">
        <v>26.9</v>
      </c>
      <c r="BV32" s="14">
        <v>29.4</v>
      </c>
      <c r="BW32" s="14">
        <v>30</v>
      </c>
      <c r="BX32" s="14">
        <v>30.6</v>
      </c>
      <c r="BY32" s="14">
        <v>30.7</v>
      </c>
      <c r="BZ32" s="14">
        <v>32.9</v>
      </c>
      <c r="CA32" s="14">
        <v>31.4</v>
      </c>
      <c r="CB32" s="14">
        <v>32</v>
      </c>
      <c r="CC32" s="14">
        <v>31.7</v>
      </c>
      <c r="CD32" s="14">
        <v>28.9</v>
      </c>
      <c r="CE32" s="14">
        <v>30.1</v>
      </c>
      <c r="CF32" s="14">
        <v>28.9</v>
      </c>
      <c r="CG32" s="14">
        <v>27.8</v>
      </c>
      <c r="CH32" s="14">
        <v>30.1</v>
      </c>
      <c r="CI32" s="14">
        <v>28.8</v>
      </c>
      <c r="CJ32" s="14">
        <v>28.5</v>
      </c>
      <c r="CK32" s="14">
        <v>26.5</v>
      </c>
      <c r="CL32" s="14">
        <v>26.7</v>
      </c>
      <c r="CM32" s="14">
        <v>29.8</v>
      </c>
      <c r="CN32" s="14">
        <v>28.9</v>
      </c>
      <c r="CO32" s="14">
        <v>30.3</v>
      </c>
      <c r="CP32" s="14">
        <v>28</v>
      </c>
      <c r="CQ32" s="14">
        <v>26.5</v>
      </c>
      <c r="CR32" t="s" s="15">
        <v>4</v>
      </c>
      <c r="CS32" s="17">
        <f>SUM(B32:AF32)+SUM(AH32:BL32)+SUM(BN32:CR32)</f>
        <v>2126.6</v>
      </c>
      <c r="CT32" s="18"/>
    </row>
    <row r="33" ht="18.5" customHeight="1">
      <c r="A33" s="19">
        <f>A32+(30*0.000694444444444444)</f>
        <v>0.6145833333333334</v>
      </c>
      <c r="B33" s="14">
        <v>27.4</v>
      </c>
      <c r="C33" s="14">
        <v>28</v>
      </c>
      <c r="D33" s="14">
        <v>25.2</v>
      </c>
      <c r="E33" s="14">
        <v>22.1</v>
      </c>
      <c r="F33" s="14">
        <v>23.7</v>
      </c>
      <c r="G33" s="14">
        <v>14.2</v>
      </c>
      <c r="H33" s="14">
        <v>14.6</v>
      </c>
      <c r="I33" s="14">
        <v>21.6</v>
      </c>
      <c r="J33" s="14">
        <v>23</v>
      </c>
      <c r="K33" s="14">
        <v>14</v>
      </c>
      <c r="L33" s="14">
        <v>13.5</v>
      </c>
      <c r="M33" s="14">
        <v>15.4</v>
      </c>
      <c r="N33" s="14">
        <v>20.5</v>
      </c>
      <c r="O33" s="14">
        <v>17.7</v>
      </c>
      <c r="P33" s="14">
        <v>21.6</v>
      </c>
      <c r="Q33" s="14">
        <v>14.5</v>
      </c>
      <c r="R33" s="14">
        <v>9.199999999999999</v>
      </c>
      <c r="S33" s="14">
        <v>21.3</v>
      </c>
      <c r="T33" s="14">
        <v>18.4</v>
      </c>
      <c r="U33" s="14">
        <v>22.6</v>
      </c>
      <c r="V33" s="14">
        <v>15.6</v>
      </c>
      <c r="W33" s="14">
        <v>23.7</v>
      </c>
      <c r="X33" s="14">
        <v>27</v>
      </c>
      <c r="Y33" s="14">
        <v>28.3</v>
      </c>
      <c r="Z33" s="14">
        <v>23.8</v>
      </c>
      <c r="AA33" s="14">
        <v>25.1</v>
      </c>
      <c r="AB33" s="14">
        <v>18.6</v>
      </c>
      <c r="AC33" s="14">
        <v>14.5</v>
      </c>
      <c r="AD33" s="14">
        <v>15.9</v>
      </c>
      <c r="AE33" s="14">
        <v>16.7</v>
      </c>
      <c r="AF33" t="s" s="15">
        <v>4</v>
      </c>
      <c r="AG33" s="20">
        <f>AG32+(30*0.000694444444444444)</f>
        <v>0.6145833333333334</v>
      </c>
      <c r="AH33" s="14">
        <v>13.5</v>
      </c>
      <c r="AI33" s="14">
        <v>19</v>
      </c>
      <c r="AJ33" s="14">
        <v>22.9</v>
      </c>
      <c r="AK33" s="14">
        <v>23.9</v>
      </c>
      <c r="AL33" s="14">
        <v>22.3</v>
      </c>
      <c r="AM33" s="14">
        <v>24.2</v>
      </c>
      <c r="AN33" s="14">
        <v>24.1</v>
      </c>
      <c r="AO33" s="14">
        <v>29</v>
      </c>
      <c r="AP33" s="14">
        <v>27.3</v>
      </c>
      <c r="AQ33" s="14">
        <v>14.6</v>
      </c>
      <c r="AR33" s="14">
        <v>20.6</v>
      </c>
      <c r="AS33" s="14">
        <v>22.6</v>
      </c>
      <c r="AT33" s="14">
        <v>21.7</v>
      </c>
      <c r="AU33" s="14">
        <v>22.8</v>
      </c>
      <c r="AV33" s="14">
        <v>18.2</v>
      </c>
      <c r="AW33" s="14">
        <v>18.8</v>
      </c>
      <c r="AX33" s="14">
        <v>21.5</v>
      </c>
      <c r="AY33" s="14">
        <v>21.2</v>
      </c>
      <c r="AZ33" s="14">
        <v>21.5</v>
      </c>
      <c r="BA33" s="14">
        <v>24.5</v>
      </c>
      <c r="BB33" s="14">
        <v>23.2</v>
      </c>
      <c r="BC33" s="14">
        <v>19.8</v>
      </c>
      <c r="BD33" s="14">
        <v>23</v>
      </c>
      <c r="BE33" s="14">
        <v>19</v>
      </c>
      <c r="BF33" s="14">
        <v>22.2</v>
      </c>
      <c r="BG33" s="14">
        <v>25.5</v>
      </c>
      <c r="BH33" s="14">
        <v>28.3</v>
      </c>
      <c r="BI33" s="14">
        <v>25.1</v>
      </c>
      <c r="BJ33" s="14">
        <v>27.4</v>
      </c>
      <c r="BK33" s="14">
        <v>27.1</v>
      </c>
      <c r="BL33" s="14">
        <v>0</v>
      </c>
      <c r="BM33" s="20">
        <f>BM32+(30*0.000694444444444444)</f>
        <v>0.6145833333333334</v>
      </c>
      <c r="BN33" s="14">
        <v>27.3</v>
      </c>
      <c r="BO33" s="14">
        <v>23.4</v>
      </c>
      <c r="BP33" s="14">
        <v>27.5</v>
      </c>
      <c r="BQ33" s="14">
        <v>28.4</v>
      </c>
      <c r="BR33" s="14">
        <v>28.4</v>
      </c>
      <c r="BS33" s="14">
        <v>27.1</v>
      </c>
      <c r="BT33" s="14">
        <v>27.5</v>
      </c>
      <c r="BU33" s="14">
        <v>26.2</v>
      </c>
      <c r="BV33" s="14">
        <v>29.8</v>
      </c>
      <c r="BW33" s="14">
        <v>29</v>
      </c>
      <c r="BX33" s="14">
        <v>30.9</v>
      </c>
      <c r="BY33" s="14">
        <v>31</v>
      </c>
      <c r="BZ33" s="14">
        <v>33.4</v>
      </c>
      <c r="CA33" s="14">
        <v>31.6</v>
      </c>
      <c r="CB33" s="14">
        <v>32.2</v>
      </c>
      <c r="CC33" s="14">
        <v>32.2</v>
      </c>
      <c r="CD33" s="14">
        <v>29.3</v>
      </c>
      <c r="CE33" s="14">
        <v>29.7</v>
      </c>
      <c r="CF33" s="14">
        <v>29.6</v>
      </c>
      <c r="CG33" s="14">
        <v>28.3</v>
      </c>
      <c r="CH33" s="14">
        <v>30.4</v>
      </c>
      <c r="CI33" s="14">
        <v>29.2</v>
      </c>
      <c r="CJ33" s="14">
        <v>29.2</v>
      </c>
      <c r="CK33" s="14">
        <v>26.9</v>
      </c>
      <c r="CL33" s="14">
        <v>27.1</v>
      </c>
      <c r="CM33" s="14">
        <v>30.1</v>
      </c>
      <c r="CN33" s="14">
        <v>29.5</v>
      </c>
      <c r="CO33" s="14">
        <v>30.3</v>
      </c>
      <c r="CP33" s="14">
        <v>28.3</v>
      </c>
      <c r="CQ33" s="14">
        <v>26.6</v>
      </c>
      <c r="CR33" t="s" s="15">
        <v>4</v>
      </c>
      <c r="CS33" s="17">
        <f>SUM(B33:AF33)+SUM(AH33:BL33)+SUM(BN33:CR33)</f>
        <v>2142.9</v>
      </c>
      <c r="CT33" s="18"/>
    </row>
    <row r="34" ht="18.5" customHeight="1">
      <c r="A34" s="19">
        <f>A33+(30*0.000694444444444444)</f>
        <v>0.6354166666666666</v>
      </c>
      <c r="B34" s="14">
        <v>27.4</v>
      </c>
      <c r="C34" s="14">
        <v>28</v>
      </c>
      <c r="D34" s="14">
        <v>25.2</v>
      </c>
      <c r="E34" s="14">
        <v>21.6</v>
      </c>
      <c r="F34" s="14">
        <v>24.2</v>
      </c>
      <c r="G34" s="14">
        <v>14</v>
      </c>
      <c r="H34" s="14">
        <v>14.9</v>
      </c>
      <c r="I34" s="14">
        <v>22.1</v>
      </c>
      <c r="J34" s="14">
        <v>23.6</v>
      </c>
      <c r="K34" s="14">
        <v>13.7</v>
      </c>
      <c r="L34" s="14">
        <v>13.6</v>
      </c>
      <c r="M34" s="14">
        <v>15.2</v>
      </c>
      <c r="N34" s="14">
        <v>20.3</v>
      </c>
      <c r="O34" s="14">
        <v>16.6</v>
      </c>
      <c r="P34" s="14">
        <v>21.8</v>
      </c>
      <c r="Q34" s="14">
        <v>16.8</v>
      </c>
      <c r="R34" s="14">
        <v>9.4</v>
      </c>
      <c r="S34" s="14">
        <v>21.1</v>
      </c>
      <c r="T34" s="14">
        <v>19.2</v>
      </c>
      <c r="U34" s="14">
        <v>22.2</v>
      </c>
      <c r="V34" s="14">
        <v>17.5</v>
      </c>
      <c r="W34" s="14">
        <v>21.4</v>
      </c>
      <c r="X34" s="14">
        <v>27.1</v>
      </c>
      <c r="Y34" s="14">
        <v>28</v>
      </c>
      <c r="Z34" s="14">
        <v>22.8</v>
      </c>
      <c r="AA34" s="14">
        <v>25.3</v>
      </c>
      <c r="AB34" s="14">
        <v>18.8</v>
      </c>
      <c r="AC34" s="14">
        <v>14.4</v>
      </c>
      <c r="AD34" s="14">
        <v>16.5</v>
      </c>
      <c r="AE34" s="14">
        <v>16.9</v>
      </c>
      <c r="AF34" t="s" s="15">
        <v>4</v>
      </c>
      <c r="AG34" s="20">
        <f>AG33+(30*0.000694444444444444)</f>
        <v>0.6354166666666666</v>
      </c>
      <c r="AH34" s="14">
        <v>13.3</v>
      </c>
      <c r="AI34" s="14">
        <v>19.2</v>
      </c>
      <c r="AJ34" s="14">
        <v>23.1</v>
      </c>
      <c r="AK34" s="14">
        <v>23.8</v>
      </c>
      <c r="AL34" s="14">
        <v>21.8</v>
      </c>
      <c r="AM34" s="14">
        <v>23.3</v>
      </c>
      <c r="AN34" s="14">
        <v>24</v>
      </c>
      <c r="AO34" s="14">
        <v>28.9</v>
      </c>
      <c r="AP34" s="14">
        <v>27.6</v>
      </c>
      <c r="AQ34" s="14">
        <v>14.5</v>
      </c>
      <c r="AR34" s="14">
        <v>20.4</v>
      </c>
      <c r="AS34" s="14">
        <v>22.4</v>
      </c>
      <c r="AT34" s="14">
        <v>21.8</v>
      </c>
      <c r="AU34" s="14">
        <v>21.9</v>
      </c>
      <c r="AV34" s="14">
        <v>17.9</v>
      </c>
      <c r="AW34" s="14">
        <v>18.9</v>
      </c>
      <c r="AX34" s="14">
        <v>21.9</v>
      </c>
      <c r="AY34" s="14">
        <v>22</v>
      </c>
      <c r="AZ34" s="14">
        <v>21.9</v>
      </c>
      <c r="BA34" s="14">
        <v>24.7</v>
      </c>
      <c r="BB34" s="14">
        <v>22.4</v>
      </c>
      <c r="BC34" s="14">
        <v>19.8</v>
      </c>
      <c r="BD34" s="14">
        <v>23.6</v>
      </c>
      <c r="BE34" s="14">
        <v>19.5</v>
      </c>
      <c r="BF34" s="14">
        <v>22.4</v>
      </c>
      <c r="BG34" s="14">
        <v>25.3</v>
      </c>
      <c r="BH34" s="14">
        <v>28.4</v>
      </c>
      <c r="BI34" s="14">
        <v>25</v>
      </c>
      <c r="BJ34" s="14">
        <v>27.6</v>
      </c>
      <c r="BK34" s="14">
        <v>27.1</v>
      </c>
      <c r="BL34" s="14">
        <v>0</v>
      </c>
      <c r="BM34" s="20">
        <f>BM33+(30*0.000694444444444444)</f>
        <v>0.6354166666666666</v>
      </c>
      <c r="BN34" s="14">
        <v>28</v>
      </c>
      <c r="BO34" s="14">
        <v>23.3</v>
      </c>
      <c r="BP34" s="14">
        <v>27.9</v>
      </c>
      <c r="BQ34" s="14">
        <v>28</v>
      </c>
      <c r="BR34" s="14">
        <v>28.7</v>
      </c>
      <c r="BS34" s="14">
        <v>27.2</v>
      </c>
      <c r="BT34" s="14">
        <v>27.9</v>
      </c>
      <c r="BU34" s="14">
        <v>25.9</v>
      </c>
      <c r="BV34" s="14">
        <v>30.2</v>
      </c>
      <c r="BW34" s="14">
        <v>28.8</v>
      </c>
      <c r="BX34" s="14">
        <v>31.3</v>
      </c>
      <c r="BY34" s="14">
        <v>30.9</v>
      </c>
      <c r="BZ34" s="14">
        <v>33.7</v>
      </c>
      <c r="CA34" s="14">
        <v>31.8</v>
      </c>
      <c r="CB34" s="14">
        <v>31.1</v>
      </c>
      <c r="CC34" s="14">
        <v>32.1</v>
      </c>
      <c r="CD34" s="14">
        <v>29</v>
      </c>
      <c r="CE34" s="14">
        <v>29.7</v>
      </c>
      <c r="CF34" s="14">
        <v>29.8</v>
      </c>
      <c r="CG34" s="14">
        <v>28.1</v>
      </c>
      <c r="CH34" s="14">
        <v>30.4</v>
      </c>
      <c r="CI34" s="14">
        <v>29.4</v>
      </c>
      <c r="CJ34" s="14">
        <v>29.8</v>
      </c>
      <c r="CK34" s="14">
        <v>27</v>
      </c>
      <c r="CL34" s="14">
        <v>27.3</v>
      </c>
      <c r="CM34" s="14">
        <v>30.2</v>
      </c>
      <c r="CN34" s="14">
        <v>30.3</v>
      </c>
      <c r="CO34" s="14">
        <v>30</v>
      </c>
      <c r="CP34" s="14">
        <v>28.5</v>
      </c>
      <c r="CQ34" s="14">
        <v>26.7</v>
      </c>
      <c r="CR34" t="s" s="15">
        <v>4</v>
      </c>
      <c r="CS34" s="17">
        <f>SUM(B34:AF34)+SUM(AH34:BL34)+SUM(BN34:CR34)</f>
        <v>2147</v>
      </c>
      <c r="CT34" s="18"/>
    </row>
    <row r="35" ht="18.5" customHeight="1">
      <c r="A35" s="19">
        <f>A34+(30*0.000694444444444444)</f>
        <v>0.65625</v>
      </c>
      <c r="B35" s="14">
        <v>27</v>
      </c>
      <c r="C35" s="14">
        <v>28</v>
      </c>
      <c r="D35" s="14">
        <v>25.7</v>
      </c>
      <c r="E35" s="14">
        <v>21.6</v>
      </c>
      <c r="F35" s="14">
        <v>24.1</v>
      </c>
      <c r="G35" s="14">
        <v>14.2</v>
      </c>
      <c r="H35" s="14">
        <v>14.7</v>
      </c>
      <c r="I35" s="14">
        <v>21.7</v>
      </c>
      <c r="J35" s="14">
        <v>23.6</v>
      </c>
      <c r="K35" s="14">
        <v>13.7</v>
      </c>
      <c r="L35" s="14">
        <v>13.7</v>
      </c>
      <c r="M35" s="14">
        <v>14.5</v>
      </c>
      <c r="N35" s="14">
        <v>20</v>
      </c>
      <c r="O35" s="14">
        <v>16.5</v>
      </c>
      <c r="P35" s="14">
        <v>20.1</v>
      </c>
      <c r="Q35" s="14">
        <v>17.4</v>
      </c>
      <c r="R35" s="14">
        <v>9.5</v>
      </c>
      <c r="S35" s="14">
        <v>20.5</v>
      </c>
      <c r="T35" s="14">
        <v>18.7</v>
      </c>
      <c r="U35" s="14">
        <v>21.4</v>
      </c>
      <c r="V35" s="14">
        <v>20.3</v>
      </c>
      <c r="W35" s="14">
        <v>21.1</v>
      </c>
      <c r="X35" s="14">
        <v>27</v>
      </c>
      <c r="Y35" s="14">
        <v>27.5</v>
      </c>
      <c r="Z35" s="14">
        <v>22.4</v>
      </c>
      <c r="AA35" s="14">
        <v>23.3</v>
      </c>
      <c r="AB35" s="14">
        <v>18.7</v>
      </c>
      <c r="AC35" s="14">
        <v>14.5</v>
      </c>
      <c r="AD35" s="14">
        <v>18.6</v>
      </c>
      <c r="AE35" s="14">
        <v>17.6</v>
      </c>
      <c r="AF35" t="s" s="15">
        <v>4</v>
      </c>
      <c r="AG35" s="20">
        <f>AG34+(30*0.000694444444444444)</f>
        <v>0.65625</v>
      </c>
      <c r="AH35" s="14">
        <v>13.1</v>
      </c>
      <c r="AI35" s="14">
        <v>19.3</v>
      </c>
      <c r="AJ35" s="14">
        <v>23.4</v>
      </c>
      <c r="AK35" s="14">
        <v>24</v>
      </c>
      <c r="AL35" s="14">
        <v>21.5</v>
      </c>
      <c r="AM35" s="14">
        <v>21.9</v>
      </c>
      <c r="AN35" s="14">
        <v>24</v>
      </c>
      <c r="AO35" s="14">
        <v>28.6</v>
      </c>
      <c r="AP35" s="14">
        <v>27.4</v>
      </c>
      <c r="AQ35" s="14">
        <v>14.5</v>
      </c>
      <c r="AR35" s="14">
        <v>20</v>
      </c>
      <c r="AS35" s="14">
        <v>21.7</v>
      </c>
      <c r="AT35" s="14">
        <v>22.1</v>
      </c>
      <c r="AU35" s="14">
        <v>21.6</v>
      </c>
      <c r="AV35" s="14">
        <v>17.8</v>
      </c>
      <c r="AW35" s="14">
        <v>19.2</v>
      </c>
      <c r="AX35" s="14">
        <v>22.2</v>
      </c>
      <c r="AY35" s="14">
        <v>21.7</v>
      </c>
      <c r="AZ35" s="14">
        <v>22</v>
      </c>
      <c r="BA35" s="14">
        <v>24.8</v>
      </c>
      <c r="BB35" s="14">
        <v>21.7</v>
      </c>
      <c r="BC35" s="14">
        <v>19.8</v>
      </c>
      <c r="BD35" s="14">
        <v>23.3</v>
      </c>
      <c r="BE35" s="14">
        <v>19.6</v>
      </c>
      <c r="BF35" s="14">
        <v>22.3</v>
      </c>
      <c r="BG35" s="14">
        <v>24.6</v>
      </c>
      <c r="BH35" s="14">
        <v>28.2</v>
      </c>
      <c r="BI35" s="14">
        <v>24.7</v>
      </c>
      <c r="BJ35" s="14">
        <v>27.9</v>
      </c>
      <c r="BK35" s="14">
        <v>26.8</v>
      </c>
      <c r="BL35" s="14">
        <v>0</v>
      </c>
      <c r="BM35" s="20">
        <f>BM34+(30*0.000694444444444444)</f>
        <v>0.65625</v>
      </c>
      <c r="BN35" s="14">
        <v>27.8</v>
      </c>
      <c r="BO35" s="14">
        <v>22.9</v>
      </c>
      <c r="BP35" s="14">
        <v>27.8</v>
      </c>
      <c r="BQ35" s="14">
        <v>27.3</v>
      </c>
      <c r="BR35" s="14">
        <v>28.7</v>
      </c>
      <c r="BS35" s="14">
        <v>26.9</v>
      </c>
      <c r="BT35" s="14">
        <v>28</v>
      </c>
      <c r="BU35" s="14">
        <v>25.6</v>
      </c>
      <c r="BV35" s="14">
        <v>30.2</v>
      </c>
      <c r="BW35" s="14">
        <v>27.8</v>
      </c>
      <c r="BX35" s="14">
        <v>31.5</v>
      </c>
      <c r="BY35" s="14">
        <v>30.8</v>
      </c>
      <c r="BZ35" s="14">
        <v>34</v>
      </c>
      <c r="CA35" s="14">
        <v>32</v>
      </c>
      <c r="CB35" s="14">
        <v>30.4</v>
      </c>
      <c r="CC35" s="14">
        <v>31.9</v>
      </c>
      <c r="CD35" s="14">
        <v>28.9</v>
      </c>
      <c r="CE35" s="14">
        <v>30.1</v>
      </c>
      <c r="CF35" s="14">
        <v>29.9</v>
      </c>
      <c r="CG35" s="14">
        <v>27.8</v>
      </c>
      <c r="CH35" s="14">
        <v>30.3</v>
      </c>
      <c r="CI35" s="14">
        <v>29.7</v>
      </c>
      <c r="CJ35" s="14">
        <v>29.7</v>
      </c>
      <c r="CK35" s="14">
        <v>27.3</v>
      </c>
      <c r="CL35" s="14">
        <v>27.5</v>
      </c>
      <c r="CM35" s="14">
        <v>30.2</v>
      </c>
      <c r="CN35" s="14">
        <v>30.6</v>
      </c>
      <c r="CO35" s="14">
        <v>29.9</v>
      </c>
      <c r="CP35" s="14">
        <v>28.5</v>
      </c>
      <c r="CQ35" s="14">
        <v>26.8</v>
      </c>
      <c r="CR35" t="s" s="15">
        <v>4</v>
      </c>
      <c r="CS35" s="17">
        <f>SUM(B35:AF35)+SUM(AH35:BL35)+SUM(BN35:CR35)</f>
        <v>2138.1</v>
      </c>
      <c r="CT35" s="18"/>
    </row>
    <row r="36" ht="18.5" customHeight="1">
      <c r="A36" s="19">
        <f>A35+(30*0.000694444444444444)</f>
        <v>0.6770833333333334</v>
      </c>
      <c r="B36" s="14">
        <v>27</v>
      </c>
      <c r="C36" s="14">
        <v>27.2</v>
      </c>
      <c r="D36" s="14">
        <v>25.2</v>
      </c>
      <c r="E36" s="14">
        <v>22.1</v>
      </c>
      <c r="F36" s="14">
        <v>23.9</v>
      </c>
      <c r="G36" s="14">
        <v>13.5</v>
      </c>
      <c r="H36" s="14">
        <v>14.2</v>
      </c>
      <c r="I36" s="14">
        <v>20.4</v>
      </c>
      <c r="J36" s="14">
        <v>22.7</v>
      </c>
      <c r="K36" s="14">
        <v>13.5</v>
      </c>
      <c r="L36" s="14">
        <v>14</v>
      </c>
      <c r="M36" s="14">
        <v>14.2</v>
      </c>
      <c r="N36" s="14">
        <v>19.6</v>
      </c>
      <c r="O36" s="14">
        <v>16.5</v>
      </c>
      <c r="P36" s="14">
        <v>19.8</v>
      </c>
      <c r="Q36" s="14">
        <v>16.8</v>
      </c>
      <c r="R36" s="14">
        <v>9.6</v>
      </c>
      <c r="S36" s="14">
        <v>19.7</v>
      </c>
      <c r="T36" s="14">
        <v>18.5</v>
      </c>
      <c r="U36" s="14">
        <v>20.5</v>
      </c>
      <c r="V36" s="14">
        <v>21.5</v>
      </c>
      <c r="W36" s="14">
        <v>22.1</v>
      </c>
      <c r="X36" s="14">
        <v>26</v>
      </c>
      <c r="Y36" s="14">
        <v>26.9</v>
      </c>
      <c r="Z36" s="14">
        <v>21.9</v>
      </c>
      <c r="AA36" s="14">
        <v>21.4</v>
      </c>
      <c r="AB36" s="14">
        <v>18.8</v>
      </c>
      <c r="AC36" s="14">
        <v>15.1</v>
      </c>
      <c r="AD36" s="14">
        <v>19</v>
      </c>
      <c r="AE36" s="14">
        <v>17.6</v>
      </c>
      <c r="AF36" t="s" s="15">
        <v>4</v>
      </c>
      <c r="AG36" s="20">
        <f>AG35+(30*0.000694444444444444)</f>
        <v>0.6770833333333334</v>
      </c>
      <c r="AH36" s="14">
        <v>12.3</v>
      </c>
      <c r="AI36" s="14">
        <v>19.5</v>
      </c>
      <c r="AJ36" s="14">
        <v>23.2</v>
      </c>
      <c r="AK36" s="14">
        <v>23.4</v>
      </c>
      <c r="AL36" s="14">
        <v>21.3</v>
      </c>
      <c r="AM36" s="14">
        <v>20.5</v>
      </c>
      <c r="AN36" s="14">
        <v>23.8</v>
      </c>
      <c r="AO36" s="14">
        <v>28</v>
      </c>
      <c r="AP36" s="14">
        <v>26.3</v>
      </c>
      <c r="AQ36" s="14">
        <v>14.5</v>
      </c>
      <c r="AR36" s="14">
        <v>18</v>
      </c>
      <c r="AS36" s="14">
        <v>21.5</v>
      </c>
      <c r="AT36" s="14">
        <v>22</v>
      </c>
      <c r="AU36" s="14">
        <v>21.1</v>
      </c>
      <c r="AV36" s="14">
        <v>17.9</v>
      </c>
      <c r="AW36" s="14">
        <v>18.7</v>
      </c>
      <c r="AX36" s="14">
        <v>22</v>
      </c>
      <c r="AY36" s="14">
        <v>21</v>
      </c>
      <c r="AZ36" s="14">
        <v>21.7</v>
      </c>
      <c r="BA36" s="14">
        <v>24.3</v>
      </c>
      <c r="BB36" s="14">
        <v>21.6</v>
      </c>
      <c r="BC36" s="14">
        <v>19.8</v>
      </c>
      <c r="BD36" s="14">
        <v>22.6</v>
      </c>
      <c r="BE36" s="14">
        <v>19.5</v>
      </c>
      <c r="BF36" s="14">
        <v>22</v>
      </c>
      <c r="BG36" s="14">
        <v>24.3</v>
      </c>
      <c r="BH36" s="14">
        <v>27.9</v>
      </c>
      <c r="BI36" s="14">
        <v>24.3</v>
      </c>
      <c r="BJ36" s="14">
        <v>28.4</v>
      </c>
      <c r="BK36" s="14">
        <v>26.1</v>
      </c>
      <c r="BL36" s="14">
        <v>0</v>
      </c>
      <c r="BM36" s="20">
        <f>BM35+(30*0.000694444444444444)</f>
        <v>0.6770833333333334</v>
      </c>
      <c r="BN36" s="14">
        <v>27.1</v>
      </c>
      <c r="BO36" s="14">
        <v>22.7</v>
      </c>
      <c r="BP36" s="14">
        <v>27.7</v>
      </c>
      <c r="BQ36" s="14">
        <v>26.2</v>
      </c>
      <c r="BR36" s="14">
        <v>28.5</v>
      </c>
      <c r="BS36" s="14">
        <v>26.7</v>
      </c>
      <c r="BT36" s="14">
        <v>26</v>
      </c>
      <c r="BU36" s="14">
        <v>25.5</v>
      </c>
      <c r="BV36" s="14">
        <v>30.1</v>
      </c>
      <c r="BW36" s="14">
        <v>27.5</v>
      </c>
      <c r="BX36" s="14">
        <v>31.3</v>
      </c>
      <c r="BY36" s="14">
        <v>30.9</v>
      </c>
      <c r="BZ36" s="14">
        <v>34</v>
      </c>
      <c r="CA36" s="14">
        <v>32.1</v>
      </c>
      <c r="CB36" s="14">
        <v>30.2</v>
      </c>
      <c r="CC36" s="14">
        <v>31.8</v>
      </c>
      <c r="CD36" s="14">
        <v>28.6</v>
      </c>
      <c r="CE36" s="14">
        <v>30.3</v>
      </c>
      <c r="CF36" s="14">
        <v>29.9</v>
      </c>
      <c r="CG36" s="14">
        <v>27.8</v>
      </c>
      <c r="CH36" s="14">
        <v>30</v>
      </c>
      <c r="CI36" s="14">
        <v>29.5</v>
      </c>
      <c r="CJ36" s="14">
        <v>29.7</v>
      </c>
      <c r="CK36" s="14">
        <v>27.2</v>
      </c>
      <c r="CL36" s="14">
        <v>27.4</v>
      </c>
      <c r="CM36" s="14">
        <v>30</v>
      </c>
      <c r="CN36" s="14">
        <v>30.8</v>
      </c>
      <c r="CO36" s="14">
        <v>29.5</v>
      </c>
      <c r="CP36" s="14">
        <v>28.5</v>
      </c>
      <c r="CQ36" s="14">
        <v>26.9</v>
      </c>
      <c r="CR36" t="s" s="15">
        <v>4</v>
      </c>
      <c r="CS36" s="17">
        <f>SUM(B36:AF36)+SUM(AH36:BL36)+SUM(BN36:CR36)</f>
        <v>2111.1</v>
      </c>
      <c r="CT36" s="18"/>
    </row>
    <row r="37" ht="18.5" customHeight="1">
      <c r="A37" s="19">
        <f>A36+(30*0.000694444444444444)</f>
        <v>0.6979166666666666</v>
      </c>
      <c r="B37" s="14">
        <v>26.5</v>
      </c>
      <c r="C37" s="14">
        <v>26.8</v>
      </c>
      <c r="D37" s="14">
        <v>24.2</v>
      </c>
      <c r="E37" s="14">
        <v>22.1</v>
      </c>
      <c r="F37" s="14">
        <v>23</v>
      </c>
      <c r="G37" s="14">
        <v>12.8</v>
      </c>
      <c r="H37" s="14">
        <v>13.5</v>
      </c>
      <c r="I37" s="14">
        <v>18.8</v>
      </c>
      <c r="J37" s="14">
        <v>21.4</v>
      </c>
      <c r="K37" s="14">
        <v>13</v>
      </c>
      <c r="L37" s="14">
        <v>14.1</v>
      </c>
      <c r="M37" s="14">
        <v>14.2</v>
      </c>
      <c r="N37" s="14">
        <v>19</v>
      </c>
      <c r="O37" s="14">
        <v>16.7</v>
      </c>
      <c r="P37" s="14">
        <v>19.6</v>
      </c>
      <c r="Q37" s="14">
        <v>15.6</v>
      </c>
      <c r="R37" s="14">
        <v>9.800000000000001</v>
      </c>
      <c r="S37" s="14">
        <v>18.8</v>
      </c>
      <c r="T37" s="14">
        <v>18.9</v>
      </c>
      <c r="U37" s="14">
        <v>20.1</v>
      </c>
      <c r="V37" s="14">
        <v>19.9</v>
      </c>
      <c r="W37" s="14">
        <v>22.1</v>
      </c>
      <c r="X37" s="14">
        <v>25.2</v>
      </c>
      <c r="Y37" s="14">
        <v>26.2</v>
      </c>
      <c r="Z37" s="14">
        <v>20.7</v>
      </c>
      <c r="AA37" s="14">
        <v>18.7</v>
      </c>
      <c r="AB37" s="14">
        <v>18.5</v>
      </c>
      <c r="AC37" s="14">
        <v>15.4</v>
      </c>
      <c r="AD37" s="14">
        <v>18.1</v>
      </c>
      <c r="AE37" s="14">
        <v>17</v>
      </c>
      <c r="AF37" t="s" s="15">
        <v>4</v>
      </c>
      <c r="AG37" s="20">
        <f>AG36+(30*0.000694444444444444)</f>
        <v>0.6979166666666666</v>
      </c>
      <c r="AH37" s="14">
        <v>11.6</v>
      </c>
      <c r="AI37" s="14">
        <v>19</v>
      </c>
      <c r="AJ37" s="14">
        <v>22.8</v>
      </c>
      <c r="AK37" s="14">
        <v>22.7</v>
      </c>
      <c r="AL37" s="14">
        <v>20.3</v>
      </c>
      <c r="AM37" s="14">
        <v>19.5</v>
      </c>
      <c r="AN37" s="14">
        <v>22.6</v>
      </c>
      <c r="AO37" s="14">
        <v>26.6</v>
      </c>
      <c r="AP37" s="14">
        <v>25.3</v>
      </c>
      <c r="AQ37" s="14">
        <v>14.5</v>
      </c>
      <c r="AR37" s="14">
        <v>16.3</v>
      </c>
      <c r="AS37" s="14">
        <v>21</v>
      </c>
      <c r="AT37" s="14">
        <v>21.5</v>
      </c>
      <c r="AU37" s="14">
        <v>21.2</v>
      </c>
      <c r="AV37" s="14">
        <v>17.9</v>
      </c>
      <c r="AW37" s="14">
        <v>17.8</v>
      </c>
      <c r="AX37" s="14">
        <v>21.9</v>
      </c>
      <c r="AY37" s="14">
        <v>19.8</v>
      </c>
      <c r="AZ37" s="14">
        <v>21.4</v>
      </c>
      <c r="BA37" s="14">
        <v>23.8</v>
      </c>
      <c r="BB37" s="14">
        <v>21.4</v>
      </c>
      <c r="BC37" s="14">
        <v>19.5</v>
      </c>
      <c r="BD37" s="14">
        <v>22.5</v>
      </c>
      <c r="BE37" s="14">
        <v>19</v>
      </c>
      <c r="BF37" s="14">
        <v>21.8</v>
      </c>
      <c r="BG37" s="14">
        <v>24</v>
      </c>
      <c r="BH37" s="14">
        <v>27.4</v>
      </c>
      <c r="BI37" s="14">
        <v>23.9</v>
      </c>
      <c r="BJ37" s="14">
        <v>28.1</v>
      </c>
      <c r="BK37" s="14">
        <v>25.4</v>
      </c>
      <c r="BL37" s="14">
        <v>0</v>
      </c>
      <c r="BM37" s="20">
        <f>BM36+(30*0.000694444444444444)</f>
        <v>0.6979166666666666</v>
      </c>
      <c r="BN37" s="14">
        <v>26.5</v>
      </c>
      <c r="BO37" s="14">
        <v>22.4</v>
      </c>
      <c r="BP37" s="14">
        <v>27</v>
      </c>
      <c r="BQ37" s="14">
        <v>25.5</v>
      </c>
      <c r="BR37" s="14">
        <v>28.3</v>
      </c>
      <c r="BS37" s="14">
        <v>26.6</v>
      </c>
      <c r="BT37" s="14">
        <v>22.5</v>
      </c>
      <c r="BU37" s="14">
        <v>24.9</v>
      </c>
      <c r="BV37" s="14">
        <v>29.7</v>
      </c>
      <c r="BW37" s="14">
        <v>28.2</v>
      </c>
      <c r="BX37" s="14">
        <v>30.5</v>
      </c>
      <c r="BY37" s="14">
        <v>30.8</v>
      </c>
      <c r="BZ37" s="14">
        <v>33.7</v>
      </c>
      <c r="CA37" s="14">
        <v>31.9</v>
      </c>
      <c r="CB37" s="14">
        <v>30</v>
      </c>
      <c r="CC37" s="14">
        <v>30.3</v>
      </c>
      <c r="CD37" s="14">
        <v>28.2</v>
      </c>
      <c r="CE37" s="14">
        <v>30.4</v>
      </c>
      <c r="CF37" s="14">
        <v>29.5</v>
      </c>
      <c r="CG37" s="14">
        <v>27.8</v>
      </c>
      <c r="CH37" s="14">
        <v>29.7</v>
      </c>
      <c r="CI37" s="14">
        <v>29.4</v>
      </c>
      <c r="CJ37" s="14">
        <v>29.3</v>
      </c>
      <c r="CK37" s="14">
        <v>27.2</v>
      </c>
      <c r="CL37" s="14">
        <v>27.3</v>
      </c>
      <c r="CM37" s="14">
        <v>29.8</v>
      </c>
      <c r="CN37" s="14">
        <v>30.6</v>
      </c>
      <c r="CO37" s="14">
        <v>28.4</v>
      </c>
      <c r="CP37" s="14">
        <v>28.1</v>
      </c>
      <c r="CQ37" s="14">
        <v>26.9</v>
      </c>
      <c r="CR37" t="s" s="15">
        <v>4</v>
      </c>
      <c r="CS37" s="17">
        <f>SUM(B37:AF37)+SUM(AH37:BL37)+SUM(BN37:CR37)</f>
        <v>2062.6</v>
      </c>
      <c r="CT37" s="18"/>
    </row>
    <row r="38" ht="18.5" customHeight="1">
      <c r="A38" s="19">
        <f>A37+(30*0.000694444444444444)</f>
        <v>0.71875</v>
      </c>
      <c r="B38" s="14">
        <v>25.5</v>
      </c>
      <c r="C38" s="14">
        <v>26.2</v>
      </c>
      <c r="D38" s="14">
        <v>23.7</v>
      </c>
      <c r="E38" s="14">
        <v>21.6</v>
      </c>
      <c r="F38" s="14">
        <v>22.1</v>
      </c>
      <c r="G38" s="14">
        <v>12.5</v>
      </c>
      <c r="H38" s="14">
        <v>13.4</v>
      </c>
      <c r="I38" s="14">
        <v>17</v>
      </c>
      <c r="J38" s="14">
        <v>19.7</v>
      </c>
      <c r="K38" s="14">
        <v>12</v>
      </c>
      <c r="L38" s="14">
        <v>13.9</v>
      </c>
      <c r="M38" s="14">
        <v>13.6</v>
      </c>
      <c r="N38" s="14">
        <v>18.5</v>
      </c>
      <c r="O38" s="14">
        <v>16.2</v>
      </c>
      <c r="P38" s="14">
        <v>19.2</v>
      </c>
      <c r="Q38" s="14">
        <v>14.8</v>
      </c>
      <c r="R38" s="14">
        <v>9.9</v>
      </c>
      <c r="S38" s="14">
        <v>18.5</v>
      </c>
      <c r="T38" s="14">
        <v>18.1</v>
      </c>
      <c r="U38" s="14">
        <v>19.6</v>
      </c>
      <c r="V38" s="14">
        <v>18.2</v>
      </c>
      <c r="W38" s="14">
        <v>21.5</v>
      </c>
      <c r="X38" s="14">
        <v>24.3</v>
      </c>
      <c r="Y38" s="14">
        <v>25.5</v>
      </c>
      <c r="Z38" s="14">
        <v>19.8</v>
      </c>
      <c r="AA38" s="14">
        <v>17</v>
      </c>
      <c r="AB38" s="14">
        <v>18.4</v>
      </c>
      <c r="AC38" s="14">
        <v>15.3</v>
      </c>
      <c r="AD38" s="14">
        <v>17.7</v>
      </c>
      <c r="AE38" s="14">
        <v>16.9</v>
      </c>
      <c r="AF38" t="s" s="15">
        <v>4</v>
      </c>
      <c r="AG38" s="20">
        <f>AG37+(30*0.000694444444444444)</f>
        <v>0.71875</v>
      </c>
      <c r="AH38" s="14">
        <v>11.2</v>
      </c>
      <c r="AI38" s="14">
        <v>18.8</v>
      </c>
      <c r="AJ38" s="14">
        <v>22.4</v>
      </c>
      <c r="AK38" s="14">
        <v>21.7</v>
      </c>
      <c r="AL38" s="14">
        <v>19.2</v>
      </c>
      <c r="AM38" s="14">
        <v>18.7</v>
      </c>
      <c r="AN38" s="14">
        <v>21.5</v>
      </c>
      <c r="AO38" s="14">
        <v>25.8</v>
      </c>
      <c r="AP38" s="14">
        <v>25</v>
      </c>
      <c r="AQ38" s="14">
        <v>14.6</v>
      </c>
      <c r="AR38" s="14">
        <v>16.5</v>
      </c>
      <c r="AS38" s="14">
        <v>20.9</v>
      </c>
      <c r="AT38" s="14">
        <v>21.5</v>
      </c>
      <c r="AU38" s="14">
        <v>20.9</v>
      </c>
      <c r="AV38" s="14">
        <v>17.9</v>
      </c>
      <c r="AW38" s="14">
        <v>17.2</v>
      </c>
      <c r="AX38" s="14">
        <v>21.6</v>
      </c>
      <c r="AY38" s="14">
        <v>18.5</v>
      </c>
      <c r="AZ38" s="14">
        <v>21</v>
      </c>
      <c r="BA38" s="14">
        <v>23.7</v>
      </c>
      <c r="BB38" s="14">
        <v>20.9</v>
      </c>
      <c r="BC38" s="14">
        <v>19.8</v>
      </c>
      <c r="BD38" s="14">
        <v>22.6</v>
      </c>
      <c r="BE38" s="14">
        <v>18.5</v>
      </c>
      <c r="BF38" s="14">
        <v>21.6</v>
      </c>
      <c r="BG38" s="14">
        <v>23.2</v>
      </c>
      <c r="BH38" s="14">
        <v>27</v>
      </c>
      <c r="BI38" s="14">
        <v>23.2</v>
      </c>
      <c r="BJ38" s="14">
        <v>28.1</v>
      </c>
      <c r="BK38" s="14">
        <v>25.2</v>
      </c>
      <c r="BL38" s="14">
        <v>0</v>
      </c>
      <c r="BM38" s="20">
        <f>BM37+(30*0.000694444444444444)</f>
        <v>0.71875</v>
      </c>
      <c r="BN38" s="14">
        <v>25.8</v>
      </c>
      <c r="BO38" s="14">
        <v>22.3</v>
      </c>
      <c r="BP38" s="14">
        <v>26.8</v>
      </c>
      <c r="BQ38" s="14">
        <v>24.9</v>
      </c>
      <c r="BR38" s="14">
        <v>27.9</v>
      </c>
      <c r="BS38" s="14">
        <v>26.5</v>
      </c>
      <c r="BT38" s="14">
        <v>22.8</v>
      </c>
      <c r="BU38" s="14">
        <v>24.6</v>
      </c>
      <c r="BV38" s="14">
        <v>29.3</v>
      </c>
      <c r="BW38" s="14">
        <v>28.4</v>
      </c>
      <c r="BX38" s="14">
        <v>30.2</v>
      </c>
      <c r="BY38" s="14">
        <v>30.6</v>
      </c>
      <c r="BZ38" s="14">
        <v>33.6</v>
      </c>
      <c r="CA38" s="14">
        <v>31.6</v>
      </c>
      <c r="CB38" s="14">
        <v>30</v>
      </c>
      <c r="CC38" s="14">
        <v>30.3</v>
      </c>
      <c r="CD38" s="14">
        <v>27.6</v>
      </c>
      <c r="CE38" s="14">
        <v>30.8</v>
      </c>
      <c r="CF38" s="14">
        <v>29.2</v>
      </c>
      <c r="CG38" s="14">
        <v>27.2</v>
      </c>
      <c r="CH38" s="14">
        <v>29.2</v>
      </c>
      <c r="CI38" s="14">
        <v>29.1</v>
      </c>
      <c r="CJ38" s="14">
        <v>28.3</v>
      </c>
      <c r="CK38" s="14">
        <v>26.6</v>
      </c>
      <c r="CL38" s="14">
        <v>27.1</v>
      </c>
      <c r="CM38" s="14">
        <v>29.6</v>
      </c>
      <c r="CN38" s="14">
        <v>30.7</v>
      </c>
      <c r="CO38" s="14">
        <v>28.3</v>
      </c>
      <c r="CP38" s="14">
        <v>27.3</v>
      </c>
      <c r="CQ38" s="14">
        <v>26.9</v>
      </c>
      <c r="CR38" t="s" s="15">
        <v>4</v>
      </c>
      <c r="CS38" s="17">
        <f>SUM(B38:AF38)+SUM(AH38:BL38)+SUM(BN38:CR38)</f>
        <v>2022.8</v>
      </c>
      <c r="CT38" s="18"/>
    </row>
    <row r="39" ht="18.5" customHeight="1">
      <c r="A39" s="19">
        <f>A38+(30*0.000694444444444444)</f>
        <v>0.7395833333333334</v>
      </c>
      <c r="B39" s="14">
        <v>25.1</v>
      </c>
      <c r="C39" s="14">
        <v>25.3</v>
      </c>
      <c r="D39" s="14">
        <v>23.5</v>
      </c>
      <c r="E39" s="14">
        <v>20.8</v>
      </c>
      <c r="F39" s="14">
        <v>21.5</v>
      </c>
      <c r="G39" s="14">
        <v>12.4</v>
      </c>
      <c r="H39" s="14">
        <v>13.5</v>
      </c>
      <c r="I39" s="14">
        <v>17</v>
      </c>
      <c r="J39" s="14">
        <v>18</v>
      </c>
      <c r="K39" s="14">
        <v>10.9</v>
      </c>
      <c r="L39" s="14">
        <v>13.7</v>
      </c>
      <c r="M39" s="14">
        <v>13.6</v>
      </c>
      <c r="N39" s="14">
        <v>18.3</v>
      </c>
      <c r="O39" s="14">
        <v>16.3</v>
      </c>
      <c r="P39" s="14">
        <v>18.4</v>
      </c>
      <c r="Q39" s="14">
        <v>13.8</v>
      </c>
      <c r="R39" s="14">
        <v>9.9</v>
      </c>
      <c r="S39" s="14">
        <v>18.5</v>
      </c>
      <c r="T39" s="14">
        <v>17.5</v>
      </c>
      <c r="U39" s="14">
        <v>18.4</v>
      </c>
      <c r="V39" s="14">
        <v>17.4</v>
      </c>
      <c r="W39" s="14">
        <v>21.2</v>
      </c>
      <c r="X39" s="14">
        <v>23.8</v>
      </c>
      <c r="Y39" s="14">
        <v>24.8</v>
      </c>
      <c r="Z39" s="14">
        <v>19.2</v>
      </c>
      <c r="AA39" s="14">
        <v>16.3</v>
      </c>
      <c r="AB39" s="14">
        <v>18.2</v>
      </c>
      <c r="AC39" s="14">
        <v>15.2</v>
      </c>
      <c r="AD39" s="14">
        <v>17.9</v>
      </c>
      <c r="AE39" s="14">
        <v>16.6</v>
      </c>
      <c r="AF39" t="s" s="15">
        <v>4</v>
      </c>
      <c r="AG39" s="20">
        <f>AG38+(30*0.000694444444444444)</f>
        <v>0.7395833333333334</v>
      </c>
      <c r="AH39" s="14">
        <v>11</v>
      </c>
      <c r="AI39" s="14">
        <v>18.6</v>
      </c>
      <c r="AJ39" s="14">
        <v>22.4</v>
      </c>
      <c r="AK39" s="14">
        <v>20.3</v>
      </c>
      <c r="AL39" s="14">
        <v>18.3</v>
      </c>
      <c r="AM39" s="14">
        <v>18</v>
      </c>
      <c r="AN39" s="14">
        <v>20.4</v>
      </c>
      <c r="AO39" s="14">
        <v>25.4</v>
      </c>
      <c r="AP39" s="14">
        <v>23.9</v>
      </c>
      <c r="AQ39" s="14">
        <v>14.7</v>
      </c>
      <c r="AR39" s="14">
        <v>17.2</v>
      </c>
      <c r="AS39" s="14">
        <v>19.9</v>
      </c>
      <c r="AT39" s="14">
        <v>21.5</v>
      </c>
      <c r="AU39" s="14">
        <v>20.9</v>
      </c>
      <c r="AV39" s="14">
        <v>17.8</v>
      </c>
      <c r="AW39" s="14">
        <v>16.9</v>
      </c>
      <c r="AX39" s="14">
        <v>21.6</v>
      </c>
      <c r="AY39" s="14">
        <v>17.2</v>
      </c>
      <c r="AZ39" s="14">
        <v>21</v>
      </c>
      <c r="BA39" s="14">
        <v>23.7</v>
      </c>
      <c r="BB39" s="14">
        <v>20.5</v>
      </c>
      <c r="BC39" s="14">
        <v>19.5</v>
      </c>
      <c r="BD39" s="14">
        <v>22.1</v>
      </c>
      <c r="BE39" s="14">
        <v>18.8</v>
      </c>
      <c r="BF39" s="14">
        <v>21.5</v>
      </c>
      <c r="BG39" s="14">
        <v>22.7</v>
      </c>
      <c r="BH39" s="14">
        <v>26.7</v>
      </c>
      <c r="BI39" s="14">
        <v>22.8</v>
      </c>
      <c r="BJ39" s="14">
        <v>27.8</v>
      </c>
      <c r="BK39" s="14">
        <v>25</v>
      </c>
      <c r="BL39" s="14">
        <v>0</v>
      </c>
      <c r="BM39" s="20">
        <f>BM38+(30*0.000694444444444444)</f>
        <v>0.7395833333333334</v>
      </c>
      <c r="BN39" s="14">
        <v>25.3</v>
      </c>
      <c r="BO39" s="14">
        <v>22.5</v>
      </c>
      <c r="BP39" s="14">
        <v>26.9</v>
      </c>
      <c r="BQ39" s="14">
        <v>24.3</v>
      </c>
      <c r="BR39" s="14">
        <v>27.6</v>
      </c>
      <c r="BS39" s="14">
        <v>26.1</v>
      </c>
      <c r="BT39" s="14">
        <v>23</v>
      </c>
      <c r="BU39" s="14">
        <v>25.1</v>
      </c>
      <c r="BV39" s="14">
        <v>29.1</v>
      </c>
      <c r="BW39" s="14">
        <v>28.4</v>
      </c>
      <c r="BX39" s="14">
        <v>29.7</v>
      </c>
      <c r="BY39" s="14">
        <v>30.3</v>
      </c>
      <c r="BZ39" s="14">
        <v>33.4</v>
      </c>
      <c r="CA39" s="14">
        <v>31.3</v>
      </c>
      <c r="CB39" s="14">
        <v>30.1</v>
      </c>
      <c r="CC39" s="14">
        <v>30.6</v>
      </c>
      <c r="CD39" s="14">
        <v>27.2</v>
      </c>
      <c r="CE39" s="14">
        <v>30.6</v>
      </c>
      <c r="CF39" s="14">
        <v>28.9</v>
      </c>
      <c r="CG39" s="14">
        <v>26.7</v>
      </c>
      <c r="CH39" s="14">
        <v>28.9</v>
      </c>
      <c r="CI39" s="14">
        <v>28.9</v>
      </c>
      <c r="CJ39" s="14">
        <v>27.8</v>
      </c>
      <c r="CK39" s="14">
        <v>26.5</v>
      </c>
      <c r="CL39" s="14">
        <v>27</v>
      </c>
      <c r="CM39" s="14">
        <v>29.3</v>
      </c>
      <c r="CN39" s="14">
        <v>30.6</v>
      </c>
      <c r="CO39" s="14">
        <v>28.2</v>
      </c>
      <c r="CP39" s="14">
        <v>27.3</v>
      </c>
      <c r="CQ39" s="14">
        <v>26.8</v>
      </c>
      <c r="CR39" t="s" s="15">
        <v>4</v>
      </c>
      <c r="CS39" s="17">
        <f>SUM(B39:AF39)+SUM(AH39:BL39)+SUM(BN39:CR39)</f>
        <v>1993.5</v>
      </c>
      <c r="CT39" s="18"/>
    </row>
    <row r="40" ht="18.5" customHeight="1">
      <c r="A40" s="19">
        <f>A39+(30*0.000694444444444444)</f>
        <v>0.7604166666666666</v>
      </c>
      <c r="B40" s="14">
        <v>24.7</v>
      </c>
      <c r="C40" s="14">
        <v>24.2</v>
      </c>
      <c r="D40" s="14">
        <v>23.2</v>
      </c>
      <c r="E40" s="14">
        <v>20.8</v>
      </c>
      <c r="F40" s="14">
        <v>20.5</v>
      </c>
      <c r="G40" s="14">
        <v>12.3</v>
      </c>
      <c r="H40" s="14">
        <v>13.5</v>
      </c>
      <c r="I40" s="14">
        <v>17.3</v>
      </c>
      <c r="J40" s="14">
        <v>16.8</v>
      </c>
      <c r="K40" s="14">
        <v>10.3</v>
      </c>
      <c r="L40" s="14">
        <v>13.4</v>
      </c>
      <c r="M40" s="14">
        <v>13.5</v>
      </c>
      <c r="N40" s="14">
        <v>18.5</v>
      </c>
      <c r="O40" s="14">
        <v>16.3</v>
      </c>
      <c r="P40" s="14">
        <v>18.5</v>
      </c>
      <c r="Q40" s="14">
        <v>13.2</v>
      </c>
      <c r="R40" s="14">
        <v>9.800000000000001</v>
      </c>
      <c r="S40" s="14">
        <v>18.1</v>
      </c>
      <c r="T40" s="14">
        <v>17</v>
      </c>
      <c r="U40" s="14">
        <v>17.3</v>
      </c>
      <c r="V40" s="14">
        <v>16.6</v>
      </c>
      <c r="W40" s="14">
        <v>20.9</v>
      </c>
      <c r="X40" s="14">
        <v>23.6</v>
      </c>
      <c r="Y40" s="14">
        <v>24.5</v>
      </c>
      <c r="Z40" s="14">
        <v>18.9</v>
      </c>
      <c r="AA40" s="14">
        <v>15</v>
      </c>
      <c r="AB40" s="14">
        <v>18.3</v>
      </c>
      <c r="AC40" s="14">
        <v>15.3</v>
      </c>
      <c r="AD40" s="14">
        <v>18.2</v>
      </c>
      <c r="AE40" s="14">
        <v>16.7</v>
      </c>
      <c r="AF40" t="s" s="15">
        <v>4</v>
      </c>
      <c r="AG40" s="20">
        <f>AG39+(30*0.000694444444444444)</f>
        <v>0.7604166666666666</v>
      </c>
      <c r="AH40" s="14">
        <v>10.7</v>
      </c>
      <c r="AI40" s="14">
        <v>18.8</v>
      </c>
      <c r="AJ40" s="14">
        <v>22.6</v>
      </c>
      <c r="AK40" s="14">
        <v>19.9</v>
      </c>
      <c r="AL40" s="14">
        <v>17.5</v>
      </c>
      <c r="AM40" s="14">
        <v>17.4</v>
      </c>
      <c r="AN40" s="14">
        <v>19.6</v>
      </c>
      <c r="AO40" s="14">
        <v>25.4</v>
      </c>
      <c r="AP40" s="14">
        <v>22.9</v>
      </c>
      <c r="AQ40" s="14">
        <v>14.7</v>
      </c>
      <c r="AR40" s="14">
        <v>17.7</v>
      </c>
      <c r="AS40" s="14">
        <v>19.2</v>
      </c>
      <c r="AT40" s="14">
        <v>21.7</v>
      </c>
      <c r="AU40" s="14">
        <v>20.9</v>
      </c>
      <c r="AV40" s="14">
        <v>17.7</v>
      </c>
      <c r="AW40" s="14">
        <v>16.6</v>
      </c>
      <c r="AX40" s="14">
        <v>21.8</v>
      </c>
      <c r="AY40" s="14">
        <v>16.3</v>
      </c>
      <c r="AZ40" s="14">
        <v>21.3</v>
      </c>
      <c r="BA40" s="14">
        <v>23.6</v>
      </c>
      <c r="BB40" s="14">
        <v>19.9</v>
      </c>
      <c r="BC40" s="14">
        <v>19.3</v>
      </c>
      <c r="BD40" s="14">
        <v>21.5</v>
      </c>
      <c r="BE40" s="14">
        <v>19</v>
      </c>
      <c r="BF40" s="14">
        <v>21.7</v>
      </c>
      <c r="BG40" s="14">
        <v>22</v>
      </c>
      <c r="BH40" s="14">
        <v>26.6</v>
      </c>
      <c r="BI40" s="14">
        <v>22.6</v>
      </c>
      <c r="BJ40" s="14">
        <v>27.5</v>
      </c>
      <c r="BK40" s="14">
        <v>25.1</v>
      </c>
      <c r="BL40" s="14">
        <v>0</v>
      </c>
      <c r="BM40" s="20">
        <f>BM39+(30*0.000694444444444444)</f>
        <v>0.7604166666666666</v>
      </c>
      <c r="BN40" s="14">
        <v>24.5</v>
      </c>
      <c r="BO40" s="14">
        <v>22.4</v>
      </c>
      <c r="BP40" s="14">
        <v>26.4</v>
      </c>
      <c r="BQ40" s="14">
        <v>24.4</v>
      </c>
      <c r="BR40" s="14">
        <v>27.4</v>
      </c>
      <c r="BS40" s="14">
        <v>25.7</v>
      </c>
      <c r="BT40" s="14">
        <v>23.6</v>
      </c>
      <c r="BU40" s="14">
        <v>25.5</v>
      </c>
      <c r="BV40" s="14">
        <v>29.4</v>
      </c>
      <c r="BW40" s="14">
        <v>28.8</v>
      </c>
      <c r="BX40" s="14">
        <v>29.2</v>
      </c>
      <c r="BY40" s="14">
        <v>30.2</v>
      </c>
      <c r="BZ40" s="14">
        <v>33.2</v>
      </c>
      <c r="CA40" s="14">
        <v>31.2</v>
      </c>
      <c r="CB40" s="14">
        <v>30</v>
      </c>
      <c r="CC40" s="14">
        <v>30.5</v>
      </c>
      <c r="CD40" s="14">
        <v>26.7</v>
      </c>
      <c r="CE40" s="14">
        <v>30.2</v>
      </c>
      <c r="CF40" s="14">
        <v>28.4</v>
      </c>
      <c r="CG40" s="14">
        <v>26.4</v>
      </c>
      <c r="CH40" s="14">
        <v>28.9</v>
      </c>
      <c r="CI40" s="14">
        <v>28.9</v>
      </c>
      <c r="CJ40" s="14">
        <v>27.7</v>
      </c>
      <c r="CK40" s="14">
        <v>27.2</v>
      </c>
      <c r="CL40" s="14">
        <v>27</v>
      </c>
      <c r="CM40" s="14">
        <v>29</v>
      </c>
      <c r="CN40" s="14">
        <v>30.7</v>
      </c>
      <c r="CO40" s="14">
        <v>28.3</v>
      </c>
      <c r="CP40" s="14">
        <v>27.4</v>
      </c>
      <c r="CQ40" s="14">
        <v>27</v>
      </c>
      <c r="CR40" t="s" s="15">
        <v>4</v>
      </c>
      <c r="CS40" s="17">
        <f>SUM(B40:AF40)+SUM(AH40:BL40)+SUM(BN40:CR40)</f>
        <v>1974.9</v>
      </c>
      <c r="CT40" s="18"/>
    </row>
    <row r="41" ht="18.5" customHeight="1">
      <c r="A41" s="19">
        <f>A40+(30*0.000694444444444444)</f>
        <v>0.78125</v>
      </c>
      <c r="B41" s="14">
        <v>23.8</v>
      </c>
      <c r="C41" s="14">
        <v>22.7</v>
      </c>
      <c r="D41" s="14">
        <v>22.1</v>
      </c>
      <c r="E41" s="14">
        <v>20.4</v>
      </c>
      <c r="F41" s="14">
        <v>19.6</v>
      </c>
      <c r="G41" s="14">
        <v>11.5</v>
      </c>
      <c r="H41" s="14">
        <v>13.3</v>
      </c>
      <c r="I41" s="14">
        <v>16.6</v>
      </c>
      <c r="J41" s="14">
        <v>16.1</v>
      </c>
      <c r="K41" s="14">
        <v>9.4</v>
      </c>
      <c r="L41" s="14">
        <v>13</v>
      </c>
      <c r="M41" s="14">
        <v>13.2</v>
      </c>
      <c r="N41" s="14">
        <v>18.3</v>
      </c>
      <c r="O41" s="14">
        <v>15.3</v>
      </c>
      <c r="P41" s="14">
        <v>18</v>
      </c>
      <c r="Q41" s="14">
        <v>12.9</v>
      </c>
      <c r="R41" s="14">
        <v>9.6</v>
      </c>
      <c r="S41" s="14">
        <v>17.7</v>
      </c>
      <c r="T41" s="14">
        <v>17</v>
      </c>
      <c r="U41" s="14">
        <v>16.5</v>
      </c>
      <c r="V41" s="14">
        <v>16</v>
      </c>
      <c r="W41" s="14">
        <v>20.2</v>
      </c>
      <c r="X41" s="14">
        <v>23</v>
      </c>
      <c r="Y41" s="14">
        <v>23.8</v>
      </c>
      <c r="Z41" s="14">
        <v>19</v>
      </c>
      <c r="AA41" s="14">
        <v>14.2</v>
      </c>
      <c r="AB41" s="14">
        <v>18.2</v>
      </c>
      <c r="AC41" s="14">
        <v>15.2</v>
      </c>
      <c r="AD41" s="14">
        <v>18.5</v>
      </c>
      <c r="AE41" s="14">
        <v>17.3</v>
      </c>
      <c r="AF41" t="s" s="15">
        <v>4</v>
      </c>
      <c r="AG41" s="20">
        <f>AG40+(30*0.000694444444444444)</f>
        <v>0.78125</v>
      </c>
      <c r="AH41" s="14">
        <v>10.6</v>
      </c>
      <c r="AI41" s="14">
        <v>18.2</v>
      </c>
      <c r="AJ41" s="14">
        <v>21.9</v>
      </c>
      <c r="AK41" s="14">
        <v>17.3</v>
      </c>
      <c r="AL41" s="14">
        <v>16.6</v>
      </c>
      <c r="AM41" s="14">
        <v>16.9</v>
      </c>
      <c r="AN41" s="14">
        <v>18.7</v>
      </c>
      <c r="AO41" s="14">
        <v>24.9</v>
      </c>
      <c r="AP41" s="14">
        <v>22.5</v>
      </c>
      <c r="AQ41" s="14">
        <v>14.7</v>
      </c>
      <c r="AR41" s="14">
        <v>17.3</v>
      </c>
      <c r="AS41" s="14">
        <v>19.4</v>
      </c>
      <c r="AT41" s="14">
        <v>20.5</v>
      </c>
      <c r="AU41" s="14">
        <v>20.2</v>
      </c>
      <c r="AV41" s="14">
        <v>17.3</v>
      </c>
      <c r="AW41" s="14">
        <v>16.5</v>
      </c>
      <c r="AX41" s="14">
        <v>21.3</v>
      </c>
      <c r="AY41" s="14">
        <v>15.7</v>
      </c>
      <c r="AZ41" s="14">
        <v>20.5</v>
      </c>
      <c r="BA41" s="14">
        <v>22.6</v>
      </c>
      <c r="BB41" s="14">
        <v>19.4</v>
      </c>
      <c r="BC41" s="14">
        <v>19.1</v>
      </c>
      <c r="BD41" s="14">
        <v>20.9</v>
      </c>
      <c r="BE41" s="14">
        <v>18.6</v>
      </c>
      <c r="BF41" s="14">
        <v>21.3</v>
      </c>
      <c r="BG41" s="14">
        <v>21</v>
      </c>
      <c r="BH41" s="14">
        <v>26.1</v>
      </c>
      <c r="BI41" s="14">
        <v>22.2</v>
      </c>
      <c r="BJ41" s="14">
        <v>27</v>
      </c>
      <c r="BK41" s="14">
        <v>24.4</v>
      </c>
      <c r="BL41" s="14">
        <v>0</v>
      </c>
      <c r="BM41" s="20">
        <f>BM40+(30*0.000694444444444444)</f>
        <v>0.78125</v>
      </c>
      <c r="BN41" s="14">
        <v>23.9</v>
      </c>
      <c r="BO41" s="14">
        <v>22.2</v>
      </c>
      <c r="BP41" s="14">
        <v>25.7</v>
      </c>
      <c r="BQ41" s="14">
        <v>24.8</v>
      </c>
      <c r="BR41" s="14">
        <v>27.1</v>
      </c>
      <c r="BS41" s="14">
        <v>25.4</v>
      </c>
      <c r="BT41" s="14">
        <v>23.7</v>
      </c>
      <c r="BU41" s="14">
        <v>26</v>
      </c>
      <c r="BV41" s="14">
        <v>29.2</v>
      </c>
      <c r="BW41" s="14">
        <v>28.3</v>
      </c>
      <c r="BX41" s="14">
        <v>28.3</v>
      </c>
      <c r="BY41" s="14">
        <v>29.7</v>
      </c>
      <c r="BZ41" s="14">
        <v>32.7</v>
      </c>
      <c r="CA41" s="14">
        <v>30.8</v>
      </c>
      <c r="CB41" s="14">
        <v>29.7</v>
      </c>
      <c r="CC41" s="14">
        <v>30.4</v>
      </c>
      <c r="CD41" s="14">
        <v>26.6</v>
      </c>
      <c r="CE41" s="14">
        <v>29.7</v>
      </c>
      <c r="CF41" s="14">
        <v>27.7</v>
      </c>
      <c r="CG41" s="14">
        <v>26.1</v>
      </c>
      <c r="CH41" s="14">
        <v>28.5</v>
      </c>
      <c r="CI41" s="14">
        <v>28.6</v>
      </c>
      <c r="CJ41" s="14">
        <v>27.5</v>
      </c>
      <c r="CK41" s="14">
        <v>27.3</v>
      </c>
      <c r="CL41" s="14">
        <v>26.8</v>
      </c>
      <c r="CM41" s="14">
        <v>28.3</v>
      </c>
      <c r="CN41" s="14">
        <v>30.3</v>
      </c>
      <c r="CO41" s="14">
        <v>27.6</v>
      </c>
      <c r="CP41" s="14">
        <v>26.8</v>
      </c>
      <c r="CQ41" s="14">
        <v>26.7</v>
      </c>
      <c r="CR41" t="s" s="15">
        <v>4</v>
      </c>
      <c r="CS41" s="17">
        <f>SUM(B41:AF41)+SUM(AH41:BL41)+SUM(BN41:CR41)</f>
        <v>1932.4</v>
      </c>
      <c r="CT41" s="18"/>
    </row>
    <row r="42" ht="18.5" customHeight="1">
      <c r="A42" s="19">
        <f>A41+(30*0.000694444444444444)</f>
        <v>0.8020833333333334</v>
      </c>
      <c r="B42" s="14">
        <v>21.6</v>
      </c>
      <c r="C42" s="14">
        <v>20.9</v>
      </c>
      <c r="D42" s="14">
        <v>19.9</v>
      </c>
      <c r="E42" s="14">
        <v>18.3</v>
      </c>
      <c r="F42" s="14">
        <v>18.6</v>
      </c>
      <c r="G42" s="14">
        <v>9.800000000000001</v>
      </c>
      <c r="H42" s="14">
        <v>11.7</v>
      </c>
      <c r="I42" s="14">
        <v>15.1</v>
      </c>
      <c r="J42" s="14">
        <v>15.5</v>
      </c>
      <c r="K42" s="14">
        <v>8.800000000000001</v>
      </c>
      <c r="L42" s="14">
        <v>12.4</v>
      </c>
      <c r="M42" s="14">
        <v>11.9</v>
      </c>
      <c r="N42" s="14">
        <v>16.9</v>
      </c>
      <c r="O42" s="14">
        <v>14.7</v>
      </c>
      <c r="P42" s="14">
        <v>16.5</v>
      </c>
      <c r="Q42" s="14">
        <v>12.5</v>
      </c>
      <c r="R42" s="14">
        <v>9.300000000000001</v>
      </c>
      <c r="S42" s="14">
        <v>16.5</v>
      </c>
      <c r="T42" s="14">
        <v>16.2</v>
      </c>
      <c r="U42" s="14">
        <v>15.9</v>
      </c>
      <c r="V42" s="14">
        <v>15.7</v>
      </c>
      <c r="W42" s="14">
        <v>18.9</v>
      </c>
      <c r="X42" s="14">
        <v>21.5</v>
      </c>
      <c r="Y42" s="14">
        <v>22.1</v>
      </c>
      <c r="Z42" s="14">
        <v>18.5</v>
      </c>
      <c r="AA42" s="14">
        <v>13.8</v>
      </c>
      <c r="AB42" s="14">
        <v>17.5</v>
      </c>
      <c r="AC42" s="14">
        <v>14.8</v>
      </c>
      <c r="AD42" s="14">
        <v>17.3</v>
      </c>
      <c r="AE42" s="14">
        <v>17</v>
      </c>
      <c r="AF42" t="s" s="15">
        <v>4</v>
      </c>
      <c r="AG42" s="20">
        <f>AG41+(30*0.000694444444444444)</f>
        <v>0.8020833333333334</v>
      </c>
      <c r="AH42" s="14">
        <v>10.6</v>
      </c>
      <c r="AI42" s="14">
        <v>17.1</v>
      </c>
      <c r="AJ42" s="14">
        <v>20</v>
      </c>
      <c r="AK42" s="14">
        <v>13.6</v>
      </c>
      <c r="AL42" s="14">
        <v>15.8</v>
      </c>
      <c r="AM42" s="14">
        <v>16.7</v>
      </c>
      <c r="AN42" s="14">
        <v>17.9</v>
      </c>
      <c r="AO42" s="14">
        <v>23.6</v>
      </c>
      <c r="AP42" s="14">
        <v>21.9</v>
      </c>
      <c r="AQ42" s="14">
        <v>14.8</v>
      </c>
      <c r="AR42" s="14">
        <v>16.7</v>
      </c>
      <c r="AS42" s="14">
        <v>18.8</v>
      </c>
      <c r="AT42" s="14">
        <v>19.4</v>
      </c>
      <c r="AU42" s="14">
        <v>19.4</v>
      </c>
      <c r="AV42" s="14">
        <v>17</v>
      </c>
      <c r="AW42" s="14">
        <v>16.3</v>
      </c>
      <c r="AX42" s="14">
        <v>20.5</v>
      </c>
      <c r="AY42" s="14">
        <v>15.6</v>
      </c>
      <c r="AZ42" s="14">
        <v>19.6</v>
      </c>
      <c r="BA42" s="14">
        <v>21.5</v>
      </c>
      <c r="BB42" s="14">
        <v>19</v>
      </c>
      <c r="BC42" s="14">
        <v>18.6</v>
      </c>
      <c r="BD42" s="14">
        <v>20.4</v>
      </c>
      <c r="BE42" s="14">
        <v>17.8</v>
      </c>
      <c r="BF42" s="14">
        <v>20.8</v>
      </c>
      <c r="BG42" s="14">
        <v>20.1</v>
      </c>
      <c r="BH42" s="14">
        <v>25.3</v>
      </c>
      <c r="BI42" s="14">
        <v>21.5</v>
      </c>
      <c r="BJ42" s="14">
        <v>26.4</v>
      </c>
      <c r="BK42" s="14">
        <v>23.5</v>
      </c>
      <c r="BL42" s="14">
        <v>0</v>
      </c>
      <c r="BM42" s="20">
        <f>BM41+(30*0.000694444444444444)</f>
        <v>0.8020833333333334</v>
      </c>
      <c r="BN42" s="14">
        <v>23.3</v>
      </c>
      <c r="BO42" s="14">
        <v>22.3</v>
      </c>
      <c r="BP42" s="14">
        <v>24.8</v>
      </c>
      <c r="BQ42" s="14">
        <v>24.8</v>
      </c>
      <c r="BR42" s="14">
        <v>26.5</v>
      </c>
      <c r="BS42" s="14">
        <v>24.8</v>
      </c>
      <c r="BT42" s="14">
        <v>23.5</v>
      </c>
      <c r="BU42" s="14">
        <v>25.9</v>
      </c>
      <c r="BV42" s="14">
        <v>28.4</v>
      </c>
      <c r="BW42" s="14">
        <v>27.3</v>
      </c>
      <c r="BX42" s="14">
        <v>27.4</v>
      </c>
      <c r="BY42" s="14">
        <v>29</v>
      </c>
      <c r="BZ42" s="14">
        <v>31.8</v>
      </c>
      <c r="CA42" s="14">
        <v>30</v>
      </c>
      <c r="CB42" s="14">
        <v>29.3</v>
      </c>
      <c r="CC42" s="14">
        <v>30.1</v>
      </c>
      <c r="CD42" s="14">
        <v>26.6</v>
      </c>
      <c r="CE42" s="14">
        <v>28.9</v>
      </c>
      <c r="CF42" s="14">
        <v>26.8</v>
      </c>
      <c r="CG42" s="14">
        <v>25.8</v>
      </c>
      <c r="CH42" s="14">
        <v>27.6</v>
      </c>
      <c r="CI42" s="14">
        <v>27.8</v>
      </c>
      <c r="CJ42" s="14">
        <v>26.6</v>
      </c>
      <c r="CK42" s="14">
        <v>26.7</v>
      </c>
      <c r="CL42" s="14">
        <v>26.2</v>
      </c>
      <c r="CM42" s="14">
        <v>27.7</v>
      </c>
      <c r="CN42" s="14">
        <v>29.4</v>
      </c>
      <c r="CO42" s="14">
        <v>26.7</v>
      </c>
      <c r="CP42" s="14">
        <v>25.9</v>
      </c>
      <c r="CQ42" s="14">
        <v>26.2</v>
      </c>
      <c r="CR42" t="s" s="15">
        <v>4</v>
      </c>
      <c r="CS42" s="17">
        <f>SUM(B42:AF42)+SUM(AH42:BL42)+SUM(BN42:CR42)</f>
        <v>1858.4</v>
      </c>
      <c r="CT42" s="18"/>
    </row>
    <row r="43" ht="18.5" customHeight="1">
      <c r="A43" s="19">
        <f>A42+(30*0.000694444444444444)</f>
        <v>0.8229166666666666</v>
      </c>
      <c r="B43" s="14">
        <v>19.2</v>
      </c>
      <c r="C43" s="14">
        <v>19</v>
      </c>
      <c r="D43" s="14">
        <v>18.7</v>
      </c>
      <c r="E43" s="14">
        <v>16.7</v>
      </c>
      <c r="F43" s="14">
        <v>17.6</v>
      </c>
      <c r="G43" s="14">
        <v>8.5</v>
      </c>
      <c r="H43" s="14">
        <v>10.3</v>
      </c>
      <c r="I43" s="14">
        <v>13.5</v>
      </c>
      <c r="J43" s="14">
        <v>14.8</v>
      </c>
      <c r="K43" s="14">
        <v>8.5</v>
      </c>
      <c r="L43" s="14">
        <v>11.9</v>
      </c>
      <c r="M43" s="14">
        <v>10.7</v>
      </c>
      <c r="N43" s="14">
        <v>15</v>
      </c>
      <c r="O43" s="14">
        <v>14.3</v>
      </c>
      <c r="P43" s="14">
        <v>15</v>
      </c>
      <c r="Q43" s="14">
        <v>11.9</v>
      </c>
      <c r="R43" s="14">
        <v>9.1</v>
      </c>
      <c r="S43" s="14">
        <v>14.9</v>
      </c>
      <c r="T43" s="14">
        <v>15.3</v>
      </c>
      <c r="U43" s="14">
        <v>15.2</v>
      </c>
      <c r="V43" s="14">
        <v>15.4</v>
      </c>
      <c r="W43" s="14">
        <v>17.5</v>
      </c>
      <c r="X43" s="14">
        <v>19.9</v>
      </c>
      <c r="Y43" s="14">
        <v>20.5</v>
      </c>
      <c r="Z43" s="14">
        <v>17.8</v>
      </c>
      <c r="AA43" s="14">
        <v>13.6</v>
      </c>
      <c r="AB43" s="14">
        <v>16.8</v>
      </c>
      <c r="AC43" s="14">
        <v>14.4</v>
      </c>
      <c r="AD43" s="14">
        <v>15.9</v>
      </c>
      <c r="AE43" s="14">
        <v>16.3</v>
      </c>
      <c r="AF43" t="s" s="15">
        <v>4</v>
      </c>
      <c r="AG43" s="20">
        <f>AG42+(30*0.000694444444444444)</f>
        <v>0.8229166666666666</v>
      </c>
      <c r="AH43" s="14">
        <v>10.1</v>
      </c>
      <c r="AI43" s="14">
        <v>15.9</v>
      </c>
      <c r="AJ43" s="14">
        <v>18.4</v>
      </c>
      <c r="AK43" s="14">
        <v>12.9</v>
      </c>
      <c r="AL43" s="14">
        <v>14.5</v>
      </c>
      <c r="AM43" s="14">
        <v>16.4</v>
      </c>
      <c r="AN43" s="14">
        <v>17.1</v>
      </c>
      <c r="AO43" s="14">
        <v>22.5</v>
      </c>
      <c r="AP43" s="14">
        <v>21.3</v>
      </c>
      <c r="AQ43" s="14">
        <v>14.9</v>
      </c>
      <c r="AR43" s="14">
        <v>16</v>
      </c>
      <c r="AS43" s="14">
        <v>18</v>
      </c>
      <c r="AT43" s="14">
        <v>18.1</v>
      </c>
      <c r="AU43" s="14">
        <v>18.5</v>
      </c>
      <c r="AV43" s="14">
        <v>16.7</v>
      </c>
      <c r="AW43" s="14">
        <v>16</v>
      </c>
      <c r="AX43" s="14">
        <v>19.6</v>
      </c>
      <c r="AY43" s="14">
        <v>15.4</v>
      </c>
      <c r="AZ43" s="14">
        <v>18.7</v>
      </c>
      <c r="BA43" s="14">
        <v>20.8</v>
      </c>
      <c r="BB43" s="14">
        <v>18.6</v>
      </c>
      <c r="BC43" s="14">
        <v>18.2</v>
      </c>
      <c r="BD43" s="14">
        <v>20</v>
      </c>
      <c r="BE43" s="14">
        <v>17.1</v>
      </c>
      <c r="BF43" s="14">
        <v>20</v>
      </c>
      <c r="BG43" s="14">
        <v>19.3</v>
      </c>
      <c r="BH43" s="14">
        <v>24.5</v>
      </c>
      <c r="BI43" s="14">
        <v>20.5</v>
      </c>
      <c r="BJ43" s="14">
        <v>25.6</v>
      </c>
      <c r="BK43" s="14">
        <v>22.5</v>
      </c>
      <c r="BL43" s="14">
        <v>0</v>
      </c>
      <c r="BM43" s="20">
        <f>BM42+(30*0.000694444444444444)</f>
        <v>0.8229166666666666</v>
      </c>
      <c r="BN43" s="14">
        <v>22.7</v>
      </c>
      <c r="BO43" s="14">
        <v>22.1</v>
      </c>
      <c r="BP43" s="14">
        <v>24.2</v>
      </c>
      <c r="BQ43" s="14">
        <v>24.2</v>
      </c>
      <c r="BR43" s="14">
        <v>25.6</v>
      </c>
      <c r="BS43" s="14">
        <v>24.2</v>
      </c>
      <c r="BT43" s="14">
        <v>23.1</v>
      </c>
      <c r="BU43" s="14">
        <v>25.5</v>
      </c>
      <c r="BV43" s="14">
        <v>27</v>
      </c>
      <c r="BW43" s="14">
        <v>26</v>
      </c>
      <c r="BX43" s="14">
        <v>26.8</v>
      </c>
      <c r="BY43" s="14">
        <v>28.3</v>
      </c>
      <c r="BZ43" s="14">
        <v>30.9</v>
      </c>
      <c r="CA43" s="14">
        <v>29.3</v>
      </c>
      <c r="CB43" s="14">
        <v>28.8</v>
      </c>
      <c r="CC43" s="14">
        <v>29.4</v>
      </c>
      <c r="CD43" s="14">
        <v>26.3</v>
      </c>
      <c r="CE43" s="14">
        <v>28</v>
      </c>
      <c r="CF43" s="14">
        <v>26.3</v>
      </c>
      <c r="CG43" s="14">
        <v>25.5</v>
      </c>
      <c r="CH43" s="14">
        <v>26.9</v>
      </c>
      <c r="CI43" s="14">
        <v>27.1</v>
      </c>
      <c r="CJ43" s="14">
        <v>25.9</v>
      </c>
      <c r="CK43" s="14">
        <v>26</v>
      </c>
      <c r="CL43" s="14">
        <v>25.6</v>
      </c>
      <c r="CM43" s="14">
        <v>26.8</v>
      </c>
      <c r="CN43" s="14">
        <v>28.6</v>
      </c>
      <c r="CO43" s="14">
        <v>26.2</v>
      </c>
      <c r="CP43" s="14">
        <v>25.2</v>
      </c>
      <c r="CQ43" s="14">
        <v>25.7</v>
      </c>
      <c r="CR43" t="s" s="15">
        <v>4</v>
      </c>
      <c r="CS43" s="17">
        <f>SUM(B43:AF43)+SUM(AH43:BL43)+SUM(BN43:CR43)</f>
        <v>1784.5</v>
      </c>
      <c r="CT43" s="18"/>
    </row>
    <row r="44" ht="18.5" customHeight="1">
      <c r="A44" s="19">
        <f>A43+(30*0.000694444444444444)</f>
        <v>0.84375</v>
      </c>
      <c r="B44" s="14">
        <v>16.8</v>
      </c>
      <c r="C44" s="14">
        <v>17</v>
      </c>
      <c r="D44" s="14">
        <v>18</v>
      </c>
      <c r="E44" s="14">
        <v>15.3</v>
      </c>
      <c r="F44" s="14">
        <v>16.1</v>
      </c>
      <c r="G44" s="14">
        <v>7.5</v>
      </c>
      <c r="H44" s="14">
        <v>9.300000000000001</v>
      </c>
      <c r="I44" s="14">
        <v>11.8</v>
      </c>
      <c r="J44" s="14">
        <v>14</v>
      </c>
      <c r="K44" s="14">
        <v>8.5</v>
      </c>
      <c r="L44" s="14">
        <v>11.4</v>
      </c>
      <c r="M44" s="14">
        <v>10</v>
      </c>
      <c r="N44" s="14">
        <v>13.5</v>
      </c>
      <c r="O44" s="14">
        <v>13.6</v>
      </c>
      <c r="P44" s="14">
        <v>13.3</v>
      </c>
      <c r="Q44" s="14">
        <v>11</v>
      </c>
      <c r="R44" s="14">
        <v>8.699999999999999</v>
      </c>
      <c r="S44" s="14">
        <v>13.7</v>
      </c>
      <c r="T44" s="14">
        <v>13.5</v>
      </c>
      <c r="U44" s="14">
        <v>14.5</v>
      </c>
      <c r="V44" s="14">
        <v>14.6</v>
      </c>
      <c r="W44" s="14">
        <v>16.2</v>
      </c>
      <c r="X44" s="14">
        <v>18.1</v>
      </c>
      <c r="Y44" s="14">
        <v>18.9</v>
      </c>
      <c r="Z44" s="14">
        <v>16.9</v>
      </c>
      <c r="AA44" s="14">
        <v>13.6</v>
      </c>
      <c r="AB44" s="14">
        <v>16.2</v>
      </c>
      <c r="AC44" s="14">
        <v>14.2</v>
      </c>
      <c r="AD44" s="14">
        <v>15.1</v>
      </c>
      <c r="AE44" s="14">
        <v>15.4</v>
      </c>
      <c r="AF44" t="s" s="15">
        <v>4</v>
      </c>
      <c r="AG44" s="20">
        <f>AG43+(30*0.000694444444444444)</f>
        <v>0.84375</v>
      </c>
      <c r="AH44" s="14">
        <v>9.800000000000001</v>
      </c>
      <c r="AI44" s="14">
        <v>14.9</v>
      </c>
      <c r="AJ44" s="14">
        <v>16.8</v>
      </c>
      <c r="AK44" s="14">
        <v>12.4</v>
      </c>
      <c r="AL44" s="14">
        <v>14.2</v>
      </c>
      <c r="AM44" s="14">
        <v>16.1</v>
      </c>
      <c r="AN44" s="14">
        <v>16</v>
      </c>
      <c r="AO44" s="14">
        <v>21.3</v>
      </c>
      <c r="AP44" s="14">
        <v>20.6</v>
      </c>
      <c r="AQ44" s="14">
        <v>14.9</v>
      </c>
      <c r="AR44" s="14">
        <v>14.6</v>
      </c>
      <c r="AS44" s="14">
        <v>17.2</v>
      </c>
      <c r="AT44" s="14">
        <v>16.6</v>
      </c>
      <c r="AU44" s="14">
        <v>17.7</v>
      </c>
      <c r="AV44" s="14">
        <v>16.5</v>
      </c>
      <c r="AW44" s="14">
        <v>15.8</v>
      </c>
      <c r="AX44" s="14">
        <v>18.7</v>
      </c>
      <c r="AY44" s="14">
        <v>15.1</v>
      </c>
      <c r="AZ44" s="14">
        <v>17.8</v>
      </c>
      <c r="BA44" s="14">
        <v>19.9</v>
      </c>
      <c r="BB44" s="14">
        <v>18.1</v>
      </c>
      <c r="BC44" s="14">
        <v>17.6</v>
      </c>
      <c r="BD44" s="14">
        <v>19.2</v>
      </c>
      <c r="BE44" s="14">
        <v>16.5</v>
      </c>
      <c r="BF44" s="14">
        <v>19.2</v>
      </c>
      <c r="BG44" s="14">
        <v>18.7</v>
      </c>
      <c r="BH44" s="14">
        <v>23.6</v>
      </c>
      <c r="BI44" s="14">
        <v>19.8</v>
      </c>
      <c r="BJ44" s="14">
        <v>24.3</v>
      </c>
      <c r="BK44" s="14">
        <v>21.7</v>
      </c>
      <c r="BL44" s="14">
        <v>0</v>
      </c>
      <c r="BM44" s="20">
        <f>BM43+(30*0.000694444444444444)</f>
        <v>0.84375</v>
      </c>
      <c r="BN44" s="14">
        <v>22.2</v>
      </c>
      <c r="BO44" s="14">
        <v>22</v>
      </c>
      <c r="BP44" s="14">
        <v>23.6</v>
      </c>
      <c r="BQ44" s="14">
        <v>23.4</v>
      </c>
      <c r="BR44" s="14">
        <v>24.8</v>
      </c>
      <c r="BS44" s="14">
        <v>23.5</v>
      </c>
      <c r="BT44" s="14">
        <v>22.4</v>
      </c>
      <c r="BU44" s="14">
        <v>25</v>
      </c>
      <c r="BV44" s="14">
        <v>26</v>
      </c>
      <c r="BW44" s="14">
        <v>25.6</v>
      </c>
      <c r="BX44" s="14">
        <v>26.3</v>
      </c>
      <c r="BY44" s="14">
        <v>27.5</v>
      </c>
      <c r="BZ44" s="14">
        <v>30.2</v>
      </c>
      <c r="CA44" s="14">
        <v>28.7</v>
      </c>
      <c r="CB44" s="14">
        <v>28.2</v>
      </c>
      <c r="CC44" s="14">
        <v>28.7</v>
      </c>
      <c r="CD44" s="14">
        <v>26.1</v>
      </c>
      <c r="CE44" s="14">
        <v>27.2</v>
      </c>
      <c r="CF44" s="14">
        <v>26.1</v>
      </c>
      <c r="CG44" s="14">
        <v>25.3</v>
      </c>
      <c r="CH44" s="14">
        <v>26.1</v>
      </c>
      <c r="CI44" s="14">
        <v>26.3</v>
      </c>
      <c r="CJ44" s="14">
        <v>25.3</v>
      </c>
      <c r="CK44" s="14">
        <v>25.3</v>
      </c>
      <c r="CL44" s="14">
        <v>25</v>
      </c>
      <c r="CM44" s="14">
        <v>26</v>
      </c>
      <c r="CN44" s="14">
        <v>27.6</v>
      </c>
      <c r="CO44" s="14">
        <v>25.8</v>
      </c>
      <c r="CP44" s="14">
        <v>24.5</v>
      </c>
      <c r="CQ44" s="14">
        <v>25.2</v>
      </c>
      <c r="CR44" t="s" s="15">
        <v>4</v>
      </c>
      <c r="CS44" s="17">
        <f>SUM(B44:AF44)+SUM(AH44:BL44)+SUM(BN44:CR44)</f>
        <v>1712.2</v>
      </c>
      <c r="CT44" s="18"/>
    </row>
    <row r="45" ht="18.5" customHeight="1">
      <c r="A45" s="19">
        <f>A44+(30*0.000694444444444444)</f>
        <v>0.8645833333333334</v>
      </c>
      <c r="B45" s="14">
        <v>14.9</v>
      </c>
      <c r="C45" s="14">
        <v>15.4</v>
      </c>
      <c r="D45" s="14">
        <v>14.7</v>
      </c>
      <c r="E45" s="14">
        <v>13.8</v>
      </c>
      <c r="F45" s="14">
        <v>14.5</v>
      </c>
      <c r="G45" s="14">
        <v>6.8</v>
      </c>
      <c r="H45" s="14">
        <v>8.4</v>
      </c>
      <c r="I45" s="14">
        <v>10</v>
      </c>
      <c r="J45" s="14">
        <v>13.4</v>
      </c>
      <c r="K45" s="14">
        <v>8.699999999999999</v>
      </c>
      <c r="L45" s="14">
        <v>11.2</v>
      </c>
      <c r="M45" s="14">
        <v>9.4</v>
      </c>
      <c r="N45" s="14">
        <v>12.3</v>
      </c>
      <c r="O45" s="14">
        <v>11.9</v>
      </c>
      <c r="P45" s="14">
        <v>12.1</v>
      </c>
      <c r="Q45" s="14">
        <v>10.3</v>
      </c>
      <c r="R45" s="14">
        <v>8.300000000000001</v>
      </c>
      <c r="S45" s="14">
        <v>12.7</v>
      </c>
      <c r="T45" s="14">
        <v>11.9</v>
      </c>
      <c r="U45" s="14">
        <v>13.9</v>
      </c>
      <c r="V45" s="14">
        <v>13.4</v>
      </c>
      <c r="W45" s="14">
        <v>14.7</v>
      </c>
      <c r="X45" s="14">
        <v>16.3</v>
      </c>
      <c r="Y45" s="14">
        <v>17</v>
      </c>
      <c r="Z45" s="14">
        <v>15.9</v>
      </c>
      <c r="AA45" s="14">
        <v>13.2</v>
      </c>
      <c r="AB45" s="14">
        <v>15.8</v>
      </c>
      <c r="AC45" s="14">
        <v>14</v>
      </c>
      <c r="AD45" s="14">
        <v>14.6</v>
      </c>
      <c r="AE45" s="14">
        <v>14.6</v>
      </c>
      <c r="AF45" t="s" s="15">
        <v>4</v>
      </c>
      <c r="AG45" s="20">
        <f>AG44+(30*0.000694444444444444)</f>
        <v>0.8645833333333334</v>
      </c>
      <c r="AH45" s="14">
        <v>9.5</v>
      </c>
      <c r="AI45" s="14">
        <v>13.8</v>
      </c>
      <c r="AJ45" s="14">
        <v>15.1</v>
      </c>
      <c r="AK45" s="14">
        <v>11.9</v>
      </c>
      <c r="AL45" s="14">
        <v>13.8</v>
      </c>
      <c r="AM45" s="14">
        <v>15.5</v>
      </c>
      <c r="AN45" s="14">
        <v>15</v>
      </c>
      <c r="AO45" s="14">
        <v>19.9</v>
      </c>
      <c r="AP45" s="14">
        <v>20.1</v>
      </c>
      <c r="AQ45" s="14">
        <v>14.9</v>
      </c>
      <c r="AR45" s="14">
        <v>13.7</v>
      </c>
      <c r="AS45" s="14">
        <v>16.1</v>
      </c>
      <c r="AT45" s="14">
        <v>15.5</v>
      </c>
      <c r="AU45" s="14">
        <v>16.9</v>
      </c>
      <c r="AV45" s="14">
        <v>16.2</v>
      </c>
      <c r="AW45" s="14">
        <v>15.6</v>
      </c>
      <c r="AX45" s="14">
        <v>17.7</v>
      </c>
      <c r="AY45" s="14">
        <v>15</v>
      </c>
      <c r="AZ45" s="14">
        <v>17.1</v>
      </c>
      <c r="BA45" s="14">
        <v>18.6</v>
      </c>
      <c r="BB45" s="14">
        <v>17.5</v>
      </c>
      <c r="BC45" s="14">
        <v>16.9</v>
      </c>
      <c r="BD45" s="14">
        <v>18.2</v>
      </c>
      <c r="BE45" s="14">
        <v>16.2</v>
      </c>
      <c r="BF45" s="14">
        <v>18.4</v>
      </c>
      <c r="BG45" s="14">
        <v>18.1</v>
      </c>
      <c r="BH45" s="14">
        <v>22.5</v>
      </c>
      <c r="BI45" s="14">
        <v>19.1</v>
      </c>
      <c r="BJ45" s="14">
        <v>23.4</v>
      </c>
      <c r="BK45" s="14">
        <v>21</v>
      </c>
      <c r="BL45" s="14">
        <v>0</v>
      </c>
      <c r="BM45" s="20">
        <f>BM44+(30*0.000694444444444444)</f>
        <v>0.8645833333333334</v>
      </c>
      <c r="BN45" s="14">
        <v>21.5</v>
      </c>
      <c r="BO45" s="14">
        <v>21.3</v>
      </c>
      <c r="BP45" s="14">
        <v>22.9</v>
      </c>
      <c r="BQ45" s="14">
        <v>22.7</v>
      </c>
      <c r="BR45" s="14">
        <v>24</v>
      </c>
      <c r="BS45" s="14">
        <v>22.6</v>
      </c>
      <c r="BT45" s="14">
        <v>21.6</v>
      </c>
      <c r="BU45" s="14">
        <v>24.3</v>
      </c>
      <c r="BV45" s="14">
        <v>25.8</v>
      </c>
      <c r="BW45" s="14">
        <v>25.4</v>
      </c>
      <c r="BX45" s="14">
        <v>25.5</v>
      </c>
      <c r="BY45" s="14">
        <v>26.6</v>
      </c>
      <c r="BZ45" s="14">
        <v>29.2</v>
      </c>
      <c r="CA45" s="14">
        <v>27.8</v>
      </c>
      <c r="CB45" s="14">
        <v>27.5</v>
      </c>
      <c r="CC45" s="14">
        <v>28</v>
      </c>
      <c r="CD45" s="14">
        <v>25.8</v>
      </c>
      <c r="CE45" s="14">
        <v>26.2</v>
      </c>
      <c r="CF45" s="14">
        <v>25.8</v>
      </c>
      <c r="CG45" s="14">
        <v>25.1</v>
      </c>
      <c r="CH45" s="14">
        <v>25.2</v>
      </c>
      <c r="CI45" s="14">
        <v>25.4</v>
      </c>
      <c r="CJ45" s="14">
        <v>24.7</v>
      </c>
      <c r="CK45" s="14">
        <v>24.5</v>
      </c>
      <c r="CL45" s="14">
        <v>24.3</v>
      </c>
      <c r="CM45" s="14">
        <v>25.1</v>
      </c>
      <c r="CN45" s="14">
        <v>26.6</v>
      </c>
      <c r="CO45" s="14">
        <v>24.8</v>
      </c>
      <c r="CP45" s="14">
        <v>23.9</v>
      </c>
      <c r="CQ45" s="14">
        <v>24.6</v>
      </c>
      <c r="CR45" t="s" s="15">
        <v>4</v>
      </c>
      <c r="CS45" s="17">
        <f>SUM(B45:AF45)+SUM(AH45:BL45)+SUM(BN45:CR45)</f>
        <v>1636</v>
      </c>
      <c r="CT45" s="18"/>
    </row>
    <row r="46" ht="18.5" customHeight="1">
      <c r="A46" s="19">
        <f>A45+(30*0.000694444444444444)</f>
        <v>0.8854166666666666</v>
      </c>
      <c r="B46" s="14">
        <v>13.5</v>
      </c>
      <c r="C46" s="14">
        <v>14.1</v>
      </c>
      <c r="D46" s="14">
        <v>12</v>
      </c>
      <c r="E46" s="14">
        <v>12.9</v>
      </c>
      <c r="F46" s="14">
        <v>13.2</v>
      </c>
      <c r="G46" s="14">
        <v>6.4</v>
      </c>
      <c r="H46" s="14">
        <v>7.4</v>
      </c>
      <c r="I46" s="14">
        <v>8.699999999999999</v>
      </c>
      <c r="J46" s="14">
        <v>13.1</v>
      </c>
      <c r="K46" s="14">
        <v>8.800000000000001</v>
      </c>
      <c r="L46" s="14">
        <v>11.1</v>
      </c>
      <c r="M46" s="14">
        <v>8.800000000000001</v>
      </c>
      <c r="N46" s="14">
        <v>11.1</v>
      </c>
      <c r="O46" s="14">
        <v>10.6</v>
      </c>
      <c r="P46" s="14">
        <v>11.3</v>
      </c>
      <c r="Q46" s="14">
        <v>10</v>
      </c>
      <c r="R46" s="14">
        <v>8.1</v>
      </c>
      <c r="S46" s="14">
        <v>11.9</v>
      </c>
      <c r="T46" s="14">
        <v>10.6</v>
      </c>
      <c r="U46" s="14">
        <v>13.2</v>
      </c>
      <c r="V46" s="14">
        <v>12.2</v>
      </c>
      <c r="W46" s="14">
        <v>13.4</v>
      </c>
      <c r="X46" s="14">
        <v>14.9</v>
      </c>
      <c r="Y46" s="14">
        <v>15.5</v>
      </c>
      <c r="Z46" s="14">
        <v>15</v>
      </c>
      <c r="AA46" s="14">
        <v>12.6</v>
      </c>
      <c r="AB46" s="14">
        <v>15.5</v>
      </c>
      <c r="AC46" s="14">
        <v>13.7</v>
      </c>
      <c r="AD46" s="14">
        <v>14.1</v>
      </c>
      <c r="AE46" s="14">
        <v>14.1</v>
      </c>
      <c r="AF46" t="s" s="15">
        <v>4</v>
      </c>
      <c r="AG46" s="20">
        <f>AG45+(30*0.000694444444444444)</f>
        <v>0.8854166666666666</v>
      </c>
      <c r="AH46" s="14">
        <v>9.1</v>
      </c>
      <c r="AI46" s="14">
        <v>12.8</v>
      </c>
      <c r="AJ46" s="14">
        <v>13.7</v>
      </c>
      <c r="AK46" s="14">
        <v>11.5</v>
      </c>
      <c r="AL46" s="14">
        <v>13.6</v>
      </c>
      <c r="AM46" s="14">
        <v>15</v>
      </c>
      <c r="AN46" s="14">
        <v>14.3</v>
      </c>
      <c r="AO46" s="14">
        <v>18.7</v>
      </c>
      <c r="AP46" s="14">
        <v>19.6</v>
      </c>
      <c r="AQ46" s="14">
        <v>14.8</v>
      </c>
      <c r="AR46" s="14">
        <v>13.1</v>
      </c>
      <c r="AS46" s="14">
        <v>15</v>
      </c>
      <c r="AT46" s="14">
        <v>14.9</v>
      </c>
      <c r="AU46" s="14">
        <v>16</v>
      </c>
      <c r="AV46" s="14">
        <v>15.9</v>
      </c>
      <c r="AW46" s="14">
        <v>14.8</v>
      </c>
      <c r="AX46" s="14">
        <v>16.8</v>
      </c>
      <c r="AY46" s="14">
        <v>14.7</v>
      </c>
      <c r="AZ46" s="14">
        <v>16.3</v>
      </c>
      <c r="BA46" s="14">
        <v>17.3</v>
      </c>
      <c r="BB46" s="14">
        <v>17.1</v>
      </c>
      <c r="BC46" s="14">
        <v>16.1</v>
      </c>
      <c r="BD46" s="14">
        <v>17.5</v>
      </c>
      <c r="BE46" s="14">
        <v>15.8</v>
      </c>
      <c r="BF46" s="14">
        <v>17.5</v>
      </c>
      <c r="BG46" s="14">
        <v>17.1</v>
      </c>
      <c r="BH46" s="14">
        <v>21.2</v>
      </c>
      <c r="BI46" s="14">
        <v>18.3</v>
      </c>
      <c r="BJ46" s="14">
        <v>22.8</v>
      </c>
      <c r="BK46" s="14">
        <v>20.1</v>
      </c>
      <c r="BL46" s="14">
        <v>0</v>
      </c>
      <c r="BM46" s="20">
        <f>BM45+(30*0.000694444444444444)</f>
        <v>0.8854166666666666</v>
      </c>
      <c r="BN46" s="14">
        <v>20.7</v>
      </c>
      <c r="BO46" s="14">
        <v>20.5</v>
      </c>
      <c r="BP46" s="14">
        <v>21.7</v>
      </c>
      <c r="BQ46" s="14">
        <v>22</v>
      </c>
      <c r="BR46" s="14">
        <v>23.1</v>
      </c>
      <c r="BS46" s="14">
        <v>21.7</v>
      </c>
      <c r="BT46" s="14">
        <v>20.9</v>
      </c>
      <c r="BU46" s="14">
        <v>23.6</v>
      </c>
      <c r="BV46" s="14">
        <v>25.1</v>
      </c>
      <c r="BW46" s="14">
        <v>24.8</v>
      </c>
      <c r="BX46" s="14">
        <v>24.5</v>
      </c>
      <c r="BY46" s="14">
        <v>25.5</v>
      </c>
      <c r="BZ46" s="14">
        <v>27.8</v>
      </c>
      <c r="CA46" s="14">
        <v>26.6</v>
      </c>
      <c r="CB46" s="14">
        <v>26.6</v>
      </c>
      <c r="CC46" s="14">
        <v>26.9</v>
      </c>
      <c r="CD46" s="14">
        <v>25.4</v>
      </c>
      <c r="CE46" s="14">
        <v>25.4</v>
      </c>
      <c r="CF46" s="14">
        <v>25.2</v>
      </c>
      <c r="CG46" s="14">
        <v>24.6</v>
      </c>
      <c r="CH46" s="14">
        <v>24.3</v>
      </c>
      <c r="CI46" s="14">
        <v>24.3</v>
      </c>
      <c r="CJ46" s="14">
        <v>23.9</v>
      </c>
      <c r="CK46" s="14">
        <v>23.7</v>
      </c>
      <c r="CL46" s="14">
        <v>23.6</v>
      </c>
      <c r="CM46" s="14">
        <v>24.2</v>
      </c>
      <c r="CN46" s="14">
        <v>25.5</v>
      </c>
      <c r="CO46" s="14">
        <v>23.9</v>
      </c>
      <c r="CP46" s="14">
        <v>23.3</v>
      </c>
      <c r="CQ46" s="14">
        <v>23.9</v>
      </c>
      <c r="CR46" t="s" s="15">
        <v>4</v>
      </c>
      <c r="CS46" s="17">
        <f>SUM(B46:AF46)+SUM(AH46:BL46)+SUM(BN46:CR46)</f>
        <v>1562.4</v>
      </c>
      <c r="CT46" s="18"/>
    </row>
    <row r="47" ht="18.5" customHeight="1">
      <c r="A47" s="19">
        <f>A46+(30*0.000694444444444444)</f>
        <v>0.90625</v>
      </c>
      <c r="B47" s="14">
        <v>12.2</v>
      </c>
      <c r="C47" s="14">
        <v>13.2</v>
      </c>
      <c r="D47" s="14">
        <v>11.6</v>
      </c>
      <c r="E47" s="14">
        <v>12.2</v>
      </c>
      <c r="F47" s="14">
        <v>12.3</v>
      </c>
      <c r="G47" s="14">
        <v>5.9</v>
      </c>
      <c r="H47" s="14">
        <v>6.5</v>
      </c>
      <c r="I47" s="14">
        <v>7.8</v>
      </c>
      <c r="J47" s="14">
        <v>12.9</v>
      </c>
      <c r="K47" s="14">
        <v>9</v>
      </c>
      <c r="L47" s="14">
        <v>11</v>
      </c>
      <c r="M47" s="14">
        <v>8.6</v>
      </c>
      <c r="N47" s="14">
        <v>9.9</v>
      </c>
      <c r="O47" s="14">
        <v>9.800000000000001</v>
      </c>
      <c r="P47" s="14">
        <v>10.7</v>
      </c>
      <c r="Q47" s="14">
        <v>9.699999999999999</v>
      </c>
      <c r="R47" s="14">
        <v>8</v>
      </c>
      <c r="S47" s="14">
        <v>11.1</v>
      </c>
      <c r="T47" s="14">
        <v>9.6</v>
      </c>
      <c r="U47" s="14">
        <v>12.8</v>
      </c>
      <c r="V47" s="14">
        <v>11.3</v>
      </c>
      <c r="W47" s="14">
        <v>12.4</v>
      </c>
      <c r="X47" s="14">
        <v>13.9</v>
      </c>
      <c r="Y47" s="14">
        <v>14.5</v>
      </c>
      <c r="Z47" s="14">
        <v>14.8</v>
      </c>
      <c r="AA47" s="14">
        <v>12.4</v>
      </c>
      <c r="AB47" s="14">
        <v>15.2</v>
      </c>
      <c r="AC47" s="14">
        <v>13.5</v>
      </c>
      <c r="AD47" s="14">
        <v>13.9</v>
      </c>
      <c r="AE47" s="14">
        <v>13.9</v>
      </c>
      <c r="AF47" t="s" s="15">
        <v>4</v>
      </c>
      <c r="AG47" s="20">
        <f>AG46+(30*0.000694444444444444)</f>
        <v>0.90625</v>
      </c>
      <c r="AH47" s="14">
        <v>8.9</v>
      </c>
      <c r="AI47" s="14">
        <v>11.8</v>
      </c>
      <c r="AJ47" s="14">
        <v>12.5</v>
      </c>
      <c r="AK47" s="14">
        <v>11.5</v>
      </c>
      <c r="AL47" s="14">
        <v>13.4</v>
      </c>
      <c r="AM47" s="14">
        <v>14.8</v>
      </c>
      <c r="AN47" s="14">
        <v>13.8</v>
      </c>
      <c r="AO47" s="14">
        <v>17.6</v>
      </c>
      <c r="AP47" s="14">
        <v>19.3</v>
      </c>
      <c r="AQ47" s="14">
        <v>14.7</v>
      </c>
      <c r="AR47" s="14">
        <v>12.6</v>
      </c>
      <c r="AS47" s="14">
        <v>14.3</v>
      </c>
      <c r="AT47" s="14">
        <v>14.2</v>
      </c>
      <c r="AU47" s="14">
        <v>15.3</v>
      </c>
      <c r="AV47" s="14">
        <v>15.7</v>
      </c>
      <c r="AW47" s="14">
        <v>14.5</v>
      </c>
      <c r="AX47" s="14">
        <v>16</v>
      </c>
      <c r="AY47" s="14">
        <v>14.3</v>
      </c>
      <c r="AZ47" s="14">
        <v>15.8</v>
      </c>
      <c r="BA47" s="14">
        <v>16</v>
      </c>
      <c r="BB47" s="14">
        <v>16.8</v>
      </c>
      <c r="BC47" s="14">
        <v>15.2</v>
      </c>
      <c r="BD47" s="14">
        <v>17</v>
      </c>
      <c r="BE47" s="14">
        <v>15.4</v>
      </c>
      <c r="BF47" s="14">
        <v>16.6</v>
      </c>
      <c r="BG47" s="14">
        <v>16.3</v>
      </c>
      <c r="BH47" s="14">
        <v>20.3</v>
      </c>
      <c r="BI47" s="14">
        <v>17.5</v>
      </c>
      <c r="BJ47" s="14">
        <v>22.2</v>
      </c>
      <c r="BK47" s="14">
        <v>19</v>
      </c>
      <c r="BL47" s="14">
        <v>0</v>
      </c>
      <c r="BM47" s="20">
        <f>BM46+(30*0.000694444444444444)</f>
        <v>0.90625</v>
      </c>
      <c r="BN47" s="14">
        <v>20.1</v>
      </c>
      <c r="BO47" s="14">
        <v>20.1</v>
      </c>
      <c r="BP47" s="14">
        <v>20.8</v>
      </c>
      <c r="BQ47" s="14">
        <v>21.2</v>
      </c>
      <c r="BR47" s="14">
        <v>21.9</v>
      </c>
      <c r="BS47" s="14">
        <v>21</v>
      </c>
      <c r="BT47" s="14">
        <v>20.2</v>
      </c>
      <c r="BU47" s="14">
        <v>22.4</v>
      </c>
      <c r="BV47" s="14">
        <v>23.9</v>
      </c>
      <c r="BW47" s="14">
        <v>23.9</v>
      </c>
      <c r="BX47" s="14">
        <v>23.3</v>
      </c>
      <c r="BY47" s="14">
        <v>24.2</v>
      </c>
      <c r="BZ47" s="14">
        <v>26.3</v>
      </c>
      <c r="CA47" s="14">
        <v>25.4</v>
      </c>
      <c r="CB47" s="14">
        <v>25.6</v>
      </c>
      <c r="CC47" s="14">
        <v>25.8</v>
      </c>
      <c r="CD47" s="14">
        <v>25</v>
      </c>
      <c r="CE47" s="14">
        <v>24.6</v>
      </c>
      <c r="CF47" s="14">
        <v>24.6</v>
      </c>
      <c r="CG47" s="14">
        <v>24.1</v>
      </c>
      <c r="CH47" s="14">
        <v>23.6</v>
      </c>
      <c r="CI47" s="14">
        <v>23</v>
      </c>
      <c r="CJ47" s="14">
        <v>22.8</v>
      </c>
      <c r="CK47" s="14">
        <v>22.8</v>
      </c>
      <c r="CL47" s="14">
        <v>22.8</v>
      </c>
      <c r="CM47" s="14">
        <v>23</v>
      </c>
      <c r="CN47" s="14">
        <v>24.2</v>
      </c>
      <c r="CO47" s="14">
        <v>23</v>
      </c>
      <c r="CP47" s="14">
        <v>22.7</v>
      </c>
      <c r="CQ47" s="14">
        <v>23.3</v>
      </c>
      <c r="CR47" t="s" s="15">
        <v>4</v>
      </c>
      <c r="CS47" s="17">
        <f>SUM(B47:AF47)+SUM(AH47:BL47)+SUM(BN47:CR47)</f>
        <v>1499.5</v>
      </c>
      <c r="CT47" s="18"/>
    </row>
    <row r="48" ht="18.5" customHeight="1">
      <c r="A48" s="19">
        <f>A47+(30*0.000694444444444444)</f>
        <v>0.9270833333333334</v>
      </c>
      <c r="B48" s="14">
        <v>11.2</v>
      </c>
      <c r="C48" s="14">
        <v>12.3</v>
      </c>
      <c r="D48" s="14">
        <v>11.3</v>
      </c>
      <c r="E48" s="14">
        <v>11.2</v>
      </c>
      <c r="F48" s="14">
        <v>11.6</v>
      </c>
      <c r="G48" s="14">
        <v>5.6</v>
      </c>
      <c r="H48" s="14">
        <v>5.4</v>
      </c>
      <c r="I48" s="14">
        <v>7.1</v>
      </c>
      <c r="J48" s="14">
        <v>12.6</v>
      </c>
      <c r="K48" s="14">
        <v>8.9</v>
      </c>
      <c r="L48" s="14">
        <v>10.9</v>
      </c>
      <c r="M48" s="14">
        <v>8.1</v>
      </c>
      <c r="N48" s="14">
        <v>8.800000000000001</v>
      </c>
      <c r="O48" s="14">
        <v>9.199999999999999</v>
      </c>
      <c r="P48" s="14">
        <v>10</v>
      </c>
      <c r="Q48" s="14">
        <v>9.300000000000001</v>
      </c>
      <c r="R48" s="14">
        <v>7.9</v>
      </c>
      <c r="S48" s="14">
        <v>10.1</v>
      </c>
      <c r="T48" s="14">
        <v>8.800000000000001</v>
      </c>
      <c r="U48" s="14">
        <v>12.5</v>
      </c>
      <c r="V48" s="14">
        <v>11</v>
      </c>
      <c r="W48" s="14">
        <v>11.9</v>
      </c>
      <c r="X48" s="14">
        <v>13.1</v>
      </c>
      <c r="Y48" s="14">
        <v>13.7</v>
      </c>
      <c r="Z48" s="14">
        <v>14.5</v>
      </c>
      <c r="AA48" s="14">
        <v>12.4</v>
      </c>
      <c r="AB48" s="14">
        <v>15</v>
      </c>
      <c r="AC48" s="14">
        <v>13.4</v>
      </c>
      <c r="AD48" s="14">
        <v>13.7</v>
      </c>
      <c r="AE48" s="14">
        <v>13.5</v>
      </c>
      <c r="AF48" t="s" s="15">
        <v>4</v>
      </c>
      <c r="AG48" s="20">
        <f>AG47+(30*0.000694444444444444)</f>
        <v>0.9270833333333334</v>
      </c>
      <c r="AH48" s="14">
        <v>8.699999999999999</v>
      </c>
      <c r="AI48" s="14">
        <v>11.1</v>
      </c>
      <c r="AJ48" s="14">
        <v>11.7</v>
      </c>
      <c r="AK48" s="14">
        <v>11.4</v>
      </c>
      <c r="AL48" s="14">
        <v>12.8</v>
      </c>
      <c r="AM48" s="14">
        <v>14.6</v>
      </c>
      <c r="AN48" s="14">
        <v>13.1</v>
      </c>
      <c r="AO48" s="14">
        <v>17.4</v>
      </c>
      <c r="AP48" s="14">
        <v>19.1</v>
      </c>
      <c r="AQ48" s="14">
        <v>14.5</v>
      </c>
      <c r="AR48" s="14">
        <v>12.5</v>
      </c>
      <c r="AS48" s="14">
        <v>13.5</v>
      </c>
      <c r="AT48" s="14">
        <v>13.9</v>
      </c>
      <c r="AU48" s="14">
        <v>14.8</v>
      </c>
      <c r="AV48" s="14">
        <v>15.4</v>
      </c>
      <c r="AW48" s="14">
        <v>14.2</v>
      </c>
      <c r="AX48" s="14">
        <v>15</v>
      </c>
      <c r="AY48" s="14">
        <v>14.1</v>
      </c>
      <c r="AZ48" s="14">
        <v>15.3</v>
      </c>
      <c r="BA48" s="14">
        <v>15.1</v>
      </c>
      <c r="BB48" s="14">
        <v>16.6</v>
      </c>
      <c r="BC48" s="14">
        <v>14.4</v>
      </c>
      <c r="BD48" s="14">
        <v>16.4</v>
      </c>
      <c r="BE48" s="14">
        <v>15.2</v>
      </c>
      <c r="BF48" s="14">
        <v>15.9</v>
      </c>
      <c r="BG48" s="14">
        <v>15.8</v>
      </c>
      <c r="BH48" s="14">
        <v>19.4</v>
      </c>
      <c r="BI48" s="14">
        <v>16.9</v>
      </c>
      <c r="BJ48" s="14">
        <v>21.5</v>
      </c>
      <c r="BK48" s="14">
        <v>18</v>
      </c>
      <c r="BL48" s="14">
        <v>0</v>
      </c>
      <c r="BM48" s="20">
        <f>BM47+(30*0.000694444444444444)</f>
        <v>0.9270833333333334</v>
      </c>
      <c r="BN48" s="14">
        <v>19.6</v>
      </c>
      <c r="BO48" s="14">
        <v>19.8</v>
      </c>
      <c r="BP48" s="14">
        <v>19.9</v>
      </c>
      <c r="BQ48" s="14">
        <v>20.4</v>
      </c>
      <c r="BR48" s="14">
        <v>21.1</v>
      </c>
      <c r="BS48" s="14">
        <v>20.3</v>
      </c>
      <c r="BT48" s="14">
        <v>19.8</v>
      </c>
      <c r="BU48" s="14">
        <v>21.2</v>
      </c>
      <c r="BV48" s="14">
        <v>22.6</v>
      </c>
      <c r="BW48" s="14">
        <v>23.1</v>
      </c>
      <c r="BX48" s="14">
        <v>22.4</v>
      </c>
      <c r="BY48" s="14">
        <v>23</v>
      </c>
      <c r="BZ48" s="14">
        <v>25.3</v>
      </c>
      <c r="CA48" s="14">
        <v>24.3</v>
      </c>
      <c r="CB48" s="14">
        <v>24.8</v>
      </c>
      <c r="CC48" s="14">
        <v>25.1</v>
      </c>
      <c r="CD48" s="14">
        <v>24.7</v>
      </c>
      <c r="CE48" s="14">
        <v>23.7</v>
      </c>
      <c r="CF48" s="14">
        <v>23.8</v>
      </c>
      <c r="CG48" s="14">
        <v>23.7</v>
      </c>
      <c r="CH48" s="14">
        <v>23</v>
      </c>
      <c r="CI48" s="14">
        <v>21.7</v>
      </c>
      <c r="CJ48" s="14">
        <v>22.2</v>
      </c>
      <c r="CK48" s="14">
        <v>22.1</v>
      </c>
      <c r="CL48" s="14">
        <v>21.5</v>
      </c>
      <c r="CM48" s="14">
        <v>21.9</v>
      </c>
      <c r="CN48" s="14">
        <v>23.1</v>
      </c>
      <c r="CO48" s="14">
        <v>22.4</v>
      </c>
      <c r="CP48" s="14">
        <v>21.7</v>
      </c>
      <c r="CQ48" s="14">
        <v>22.7</v>
      </c>
      <c r="CR48" t="s" s="15">
        <v>4</v>
      </c>
      <c r="CS48" s="17">
        <f>SUM(B48:AF48)+SUM(AH48:BL48)+SUM(BN48:CR48)</f>
        <v>1444.2</v>
      </c>
      <c r="CT48" s="18"/>
    </row>
    <row r="49" ht="18.5" customHeight="1">
      <c r="A49" s="19">
        <f>A48+(30*0.000694444444444444)</f>
        <v>0.9479166666666666</v>
      </c>
      <c r="B49" s="14">
        <v>10.4</v>
      </c>
      <c r="C49" s="14">
        <v>11.7</v>
      </c>
      <c r="D49" s="14">
        <v>11</v>
      </c>
      <c r="E49" s="14">
        <v>10.4</v>
      </c>
      <c r="F49" s="14">
        <v>11</v>
      </c>
      <c r="G49" s="14">
        <v>5.4</v>
      </c>
      <c r="H49" s="14">
        <v>4.2</v>
      </c>
      <c r="I49" s="14">
        <v>6.5</v>
      </c>
      <c r="J49" s="14">
        <v>12.3</v>
      </c>
      <c r="K49" s="14">
        <v>8.800000000000001</v>
      </c>
      <c r="L49" s="14">
        <v>10.9</v>
      </c>
      <c r="M49" s="14">
        <v>7.7</v>
      </c>
      <c r="N49" s="14">
        <v>7.7</v>
      </c>
      <c r="O49" s="14">
        <v>8.6</v>
      </c>
      <c r="P49" s="14">
        <v>9.6</v>
      </c>
      <c r="Q49" s="14">
        <v>9</v>
      </c>
      <c r="R49" s="14">
        <v>7.7</v>
      </c>
      <c r="S49" s="14">
        <v>9.4</v>
      </c>
      <c r="T49" s="14">
        <v>8.199999999999999</v>
      </c>
      <c r="U49" s="14">
        <v>12</v>
      </c>
      <c r="V49" s="14">
        <v>10.7</v>
      </c>
      <c r="W49" s="14">
        <v>11.6</v>
      </c>
      <c r="X49" s="14">
        <v>12.5</v>
      </c>
      <c r="Y49" s="14">
        <v>13</v>
      </c>
      <c r="Z49" s="14">
        <v>13.9</v>
      </c>
      <c r="AA49" s="14">
        <v>12.5</v>
      </c>
      <c r="AB49" s="14">
        <v>14.8</v>
      </c>
      <c r="AC49" s="14">
        <v>13.3</v>
      </c>
      <c r="AD49" s="14">
        <v>13</v>
      </c>
      <c r="AE49" s="14">
        <v>13.3</v>
      </c>
      <c r="AF49" t="s" s="15">
        <v>4</v>
      </c>
      <c r="AG49" s="20">
        <f>AG48+(30*0.000694444444444444)</f>
        <v>0.9479166666666666</v>
      </c>
      <c r="AH49" s="14">
        <v>8.5</v>
      </c>
      <c r="AI49" s="14">
        <v>10.7</v>
      </c>
      <c r="AJ49" s="14">
        <v>11.1</v>
      </c>
      <c r="AK49" s="14">
        <v>11.5</v>
      </c>
      <c r="AL49" s="14">
        <v>12.2</v>
      </c>
      <c r="AM49" s="14">
        <v>14.6</v>
      </c>
      <c r="AN49" s="14">
        <v>12.5</v>
      </c>
      <c r="AO49" s="14">
        <v>17.2</v>
      </c>
      <c r="AP49" s="14">
        <v>19.1</v>
      </c>
      <c r="AQ49" s="14">
        <v>14.5</v>
      </c>
      <c r="AR49" s="14">
        <v>12.4</v>
      </c>
      <c r="AS49" s="14">
        <v>12.8</v>
      </c>
      <c r="AT49" s="14">
        <v>13.8</v>
      </c>
      <c r="AU49" s="14">
        <v>14.3</v>
      </c>
      <c r="AV49" s="14">
        <v>15</v>
      </c>
      <c r="AW49" s="14">
        <v>14</v>
      </c>
      <c r="AX49" s="14">
        <v>14.4</v>
      </c>
      <c r="AY49" s="14">
        <v>13.9</v>
      </c>
      <c r="AZ49" s="14">
        <v>14.6</v>
      </c>
      <c r="BA49" s="14">
        <v>14.5</v>
      </c>
      <c r="BB49" s="14">
        <v>16.3</v>
      </c>
      <c r="BC49" s="14">
        <v>13.8</v>
      </c>
      <c r="BD49" s="14">
        <v>15.7</v>
      </c>
      <c r="BE49" s="14">
        <v>14.7</v>
      </c>
      <c r="BF49" s="14">
        <v>14.7</v>
      </c>
      <c r="BG49" s="14">
        <v>15.3</v>
      </c>
      <c r="BH49" s="14">
        <v>18.1</v>
      </c>
      <c r="BI49" s="14">
        <v>16.1</v>
      </c>
      <c r="BJ49" s="14">
        <v>20.6</v>
      </c>
      <c r="BK49" s="14">
        <v>17.2</v>
      </c>
      <c r="BL49" s="14">
        <v>0</v>
      </c>
      <c r="BM49" s="20">
        <f>BM48+(30*0.000694444444444444)</f>
        <v>0.9479166666666666</v>
      </c>
      <c r="BN49" s="14">
        <v>19.2</v>
      </c>
      <c r="BO49" s="14">
        <v>19.3</v>
      </c>
      <c r="BP49" s="14">
        <v>19.1</v>
      </c>
      <c r="BQ49" s="14">
        <v>19.7</v>
      </c>
      <c r="BR49" s="14">
        <v>20.5</v>
      </c>
      <c r="BS49" s="14">
        <v>19.5</v>
      </c>
      <c r="BT49" s="14">
        <v>19.2</v>
      </c>
      <c r="BU49" s="14">
        <v>20.3</v>
      </c>
      <c r="BV49" s="14">
        <v>21.7</v>
      </c>
      <c r="BW49" s="14">
        <v>22.3</v>
      </c>
      <c r="BX49" s="14">
        <v>21.7</v>
      </c>
      <c r="BY49" s="14">
        <v>22.1</v>
      </c>
      <c r="BZ49" s="14">
        <v>24.3</v>
      </c>
      <c r="CA49" s="14">
        <v>23.5</v>
      </c>
      <c r="CB49" s="14">
        <v>24.3</v>
      </c>
      <c r="CC49" s="14">
        <v>25.1</v>
      </c>
      <c r="CD49" s="14">
        <v>24.4</v>
      </c>
      <c r="CE49" s="14">
        <v>23.7</v>
      </c>
      <c r="CF49" s="14">
        <v>23.4</v>
      </c>
      <c r="CG49" s="14">
        <v>23.4</v>
      </c>
      <c r="CH49" s="14">
        <v>22.8</v>
      </c>
      <c r="CI49" s="14">
        <v>20.7</v>
      </c>
      <c r="CJ49" s="14">
        <v>21.7</v>
      </c>
      <c r="CK49" s="14">
        <v>21.5</v>
      </c>
      <c r="CL49" s="14">
        <v>20.3</v>
      </c>
      <c r="CM49" s="14">
        <v>21.1</v>
      </c>
      <c r="CN49" s="14">
        <v>22.1</v>
      </c>
      <c r="CO49" s="14">
        <v>21.8</v>
      </c>
      <c r="CP49" s="14">
        <v>21.4</v>
      </c>
      <c r="CQ49" s="14">
        <v>22</v>
      </c>
      <c r="CR49" t="s" s="15">
        <v>4</v>
      </c>
      <c r="CS49" s="17">
        <f>SUM(B49:AF49)+SUM(AH49:BL49)+SUM(BN49:CR49)</f>
        <v>1397.3</v>
      </c>
      <c r="CT49" s="18"/>
    </row>
    <row r="50" ht="18.5" customHeight="1">
      <c r="A50" s="19">
        <f>A49+(30*0.000694444444444444)</f>
        <v>0.96875</v>
      </c>
      <c r="B50" s="14">
        <v>9.699999999999999</v>
      </c>
      <c r="C50" s="14">
        <v>11.2</v>
      </c>
      <c r="D50" s="14">
        <v>11.1</v>
      </c>
      <c r="E50" s="14">
        <v>9.6</v>
      </c>
      <c r="F50" s="14">
        <v>10.5</v>
      </c>
      <c r="G50" s="14">
        <v>5.3</v>
      </c>
      <c r="H50" s="14">
        <v>3.3</v>
      </c>
      <c r="I50" s="14">
        <v>6.1</v>
      </c>
      <c r="J50" s="14">
        <v>12.1</v>
      </c>
      <c r="K50" s="14">
        <v>8.800000000000001</v>
      </c>
      <c r="L50" s="14">
        <v>10.8</v>
      </c>
      <c r="M50" s="14">
        <v>7.3</v>
      </c>
      <c r="N50" s="14">
        <v>6.9</v>
      </c>
      <c r="O50" s="14">
        <v>8</v>
      </c>
      <c r="P50" s="14">
        <v>9.300000000000001</v>
      </c>
      <c r="Q50" s="14">
        <v>8.9</v>
      </c>
      <c r="R50" s="14">
        <v>7.3</v>
      </c>
      <c r="S50" s="14">
        <v>8.9</v>
      </c>
      <c r="T50" s="14">
        <v>7.6</v>
      </c>
      <c r="U50" s="14">
        <v>11.6</v>
      </c>
      <c r="V50" s="14">
        <v>10.1</v>
      </c>
      <c r="W50" s="14">
        <v>11.1</v>
      </c>
      <c r="X50" s="14">
        <v>11.9</v>
      </c>
      <c r="Y50" s="14">
        <v>12.5</v>
      </c>
      <c r="Z50" s="14">
        <v>13.3</v>
      </c>
      <c r="AA50" s="14">
        <v>12.5</v>
      </c>
      <c r="AB50" s="14">
        <v>14.6</v>
      </c>
      <c r="AC50" s="14">
        <v>13.2</v>
      </c>
      <c r="AD50" s="14">
        <v>12.4</v>
      </c>
      <c r="AE50" s="14">
        <v>13.2</v>
      </c>
      <c r="AF50" t="s" s="15">
        <v>4</v>
      </c>
      <c r="AG50" s="20">
        <f>AG49+(30*0.000694444444444444)</f>
        <v>0.96875</v>
      </c>
      <c r="AH50" s="14">
        <v>8.300000000000001</v>
      </c>
      <c r="AI50" s="14">
        <v>10.3</v>
      </c>
      <c r="AJ50" s="14">
        <v>10.4</v>
      </c>
      <c r="AK50" s="14">
        <v>11.2</v>
      </c>
      <c r="AL50" s="14">
        <v>11.2</v>
      </c>
      <c r="AM50" s="14">
        <v>14.7</v>
      </c>
      <c r="AN50" s="14">
        <v>12</v>
      </c>
      <c r="AO50" s="14">
        <v>17.2</v>
      </c>
      <c r="AP50" s="14">
        <v>18.7</v>
      </c>
      <c r="AQ50" s="14">
        <v>14.4</v>
      </c>
      <c r="AR50" s="14">
        <v>12.4</v>
      </c>
      <c r="AS50" s="14">
        <v>12.4</v>
      </c>
      <c r="AT50" s="14">
        <v>13.7</v>
      </c>
      <c r="AU50" s="14">
        <v>13.9</v>
      </c>
      <c r="AV50" s="14">
        <v>14.8</v>
      </c>
      <c r="AW50" s="14">
        <v>13.9</v>
      </c>
      <c r="AX50" s="14">
        <v>14.2</v>
      </c>
      <c r="AY50" s="14">
        <v>13.2</v>
      </c>
      <c r="AZ50" s="14">
        <v>14</v>
      </c>
      <c r="BA50" s="14">
        <v>14</v>
      </c>
      <c r="BB50" s="14">
        <v>16.2</v>
      </c>
      <c r="BC50" s="14">
        <v>13.6</v>
      </c>
      <c r="BD50" s="14">
        <v>15.3</v>
      </c>
      <c r="BE50" s="14">
        <v>14.1</v>
      </c>
      <c r="BF50" s="14">
        <v>13.6</v>
      </c>
      <c r="BG50" s="14">
        <v>14.7</v>
      </c>
      <c r="BH50" s="14">
        <v>17</v>
      </c>
      <c r="BI50" s="14">
        <v>15.6</v>
      </c>
      <c r="BJ50" s="14">
        <v>19.6</v>
      </c>
      <c r="BK50" s="14">
        <v>16.5</v>
      </c>
      <c r="BL50" s="14">
        <v>0</v>
      </c>
      <c r="BM50" s="20">
        <f>BM49+(30*0.000694444444444444)</f>
        <v>0.96875</v>
      </c>
      <c r="BN50" s="14">
        <v>19</v>
      </c>
      <c r="BO50" s="14">
        <v>18.9</v>
      </c>
      <c r="BP50" s="14">
        <v>18.3</v>
      </c>
      <c r="BQ50" s="14">
        <v>19.3</v>
      </c>
      <c r="BR50" s="14">
        <v>20</v>
      </c>
      <c r="BS50" s="14">
        <v>18.8</v>
      </c>
      <c r="BT50" s="14">
        <v>18.6</v>
      </c>
      <c r="BU50" s="14">
        <v>19.8</v>
      </c>
      <c r="BV50" s="14">
        <v>21.1</v>
      </c>
      <c r="BW50" s="14">
        <v>21.6</v>
      </c>
      <c r="BX50" s="14">
        <v>21.1</v>
      </c>
      <c r="BY50" s="14">
        <v>21.5</v>
      </c>
      <c r="BZ50" s="14">
        <v>23.6</v>
      </c>
      <c r="CA50" s="14">
        <v>22.8</v>
      </c>
      <c r="CB50" s="14">
        <v>24.1</v>
      </c>
      <c r="CC50" s="14">
        <v>25</v>
      </c>
      <c r="CD50" s="14">
        <v>24.1</v>
      </c>
      <c r="CE50" s="14">
        <v>24</v>
      </c>
      <c r="CF50" s="14">
        <v>23.2</v>
      </c>
      <c r="CG50" s="14">
        <v>23.4</v>
      </c>
      <c r="CH50" s="14">
        <v>22.8</v>
      </c>
      <c r="CI50" s="14">
        <v>20</v>
      </c>
      <c r="CJ50" s="14">
        <v>21.3</v>
      </c>
      <c r="CK50" s="14">
        <v>20.9</v>
      </c>
      <c r="CL50" s="14">
        <v>19.6</v>
      </c>
      <c r="CM50" s="14">
        <v>20.3</v>
      </c>
      <c r="CN50" s="14">
        <v>21.4</v>
      </c>
      <c r="CO50" s="14">
        <v>21.2</v>
      </c>
      <c r="CP50" s="14">
        <v>21</v>
      </c>
      <c r="CQ50" s="14">
        <v>21.6</v>
      </c>
      <c r="CR50" t="s" s="15">
        <v>4</v>
      </c>
      <c r="CS50" s="17">
        <f>SUM(B50:AF50)+SUM(AH50:BL50)+SUM(BN50:CR50)</f>
        <v>1358.5</v>
      </c>
      <c r="CT50" s="18"/>
    </row>
    <row r="51" ht="18.5" customHeight="1">
      <c r="A51" s="19">
        <f>A50+(30*0.000694444444444444)</f>
        <v>0.9895833333333334</v>
      </c>
      <c r="B51" s="14">
        <v>9</v>
      </c>
      <c r="C51" s="14">
        <v>10.7</v>
      </c>
      <c r="D51" s="14">
        <v>11.2</v>
      </c>
      <c r="E51" s="14">
        <v>9</v>
      </c>
      <c r="F51" s="14">
        <v>10.2</v>
      </c>
      <c r="G51" s="14">
        <v>5</v>
      </c>
      <c r="H51" s="14">
        <v>2.7</v>
      </c>
      <c r="I51" s="14">
        <v>5.9</v>
      </c>
      <c r="J51" s="14">
        <v>12</v>
      </c>
      <c r="K51" s="14">
        <v>8.800000000000001</v>
      </c>
      <c r="L51" s="14">
        <v>10.7</v>
      </c>
      <c r="M51" s="14">
        <v>7.1</v>
      </c>
      <c r="N51" s="14">
        <v>6.3</v>
      </c>
      <c r="O51" s="14">
        <v>7.4</v>
      </c>
      <c r="P51" s="14">
        <v>9.1</v>
      </c>
      <c r="Q51" s="14">
        <v>8.4</v>
      </c>
      <c r="R51" s="14">
        <v>6.8</v>
      </c>
      <c r="S51" s="14">
        <v>8.300000000000001</v>
      </c>
      <c r="T51" s="14">
        <v>7.1</v>
      </c>
      <c r="U51" s="14">
        <v>11.3</v>
      </c>
      <c r="V51" s="14">
        <v>9.4</v>
      </c>
      <c r="W51" s="14">
        <v>10.5</v>
      </c>
      <c r="X51" s="14">
        <v>11.4</v>
      </c>
      <c r="Y51" s="14">
        <v>12.1</v>
      </c>
      <c r="Z51" s="14">
        <v>13</v>
      </c>
      <c r="AA51" s="14">
        <v>12.7</v>
      </c>
      <c r="AB51" s="14">
        <v>14.5</v>
      </c>
      <c r="AC51" s="14">
        <v>13.1</v>
      </c>
      <c r="AD51" s="14">
        <v>11.8</v>
      </c>
      <c r="AE51" s="14">
        <v>13.2</v>
      </c>
      <c r="AF51" t="s" s="15">
        <v>4</v>
      </c>
      <c r="AG51" s="20">
        <f>AG50+(30*0.000694444444444444)</f>
        <v>0.9895833333333334</v>
      </c>
      <c r="AH51" s="14">
        <v>8.300000000000001</v>
      </c>
      <c r="AI51" s="14">
        <v>10.1</v>
      </c>
      <c r="AJ51" s="14">
        <v>9.9</v>
      </c>
      <c r="AK51" s="14">
        <v>11.1</v>
      </c>
      <c r="AL51" s="14">
        <v>10.8</v>
      </c>
      <c r="AM51" s="14">
        <v>14.7</v>
      </c>
      <c r="AN51" s="14">
        <v>11.5</v>
      </c>
      <c r="AO51" s="14">
        <v>17.1</v>
      </c>
      <c r="AP51" s="14">
        <v>18.6</v>
      </c>
      <c r="AQ51" s="14">
        <v>14.4</v>
      </c>
      <c r="AR51" s="14">
        <v>12.2</v>
      </c>
      <c r="AS51" s="14">
        <v>12.1</v>
      </c>
      <c r="AT51" s="14">
        <v>13.8</v>
      </c>
      <c r="AU51" s="14">
        <v>13.4</v>
      </c>
      <c r="AV51" s="14">
        <v>14.6</v>
      </c>
      <c r="AW51" s="14">
        <v>13.4</v>
      </c>
      <c r="AX51" s="14">
        <v>14.1</v>
      </c>
      <c r="AY51" s="14">
        <v>12.9</v>
      </c>
      <c r="AZ51" s="14">
        <v>13.6</v>
      </c>
      <c r="BA51" s="14">
        <v>13.5</v>
      </c>
      <c r="BB51" s="14">
        <v>16.1</v>
      </c>
      <c r="BC51" s="14">
        <v>13.3</v>
      </c>
      <c r="BD51" s="14">
        <v>15</v>
      </c>
      <c r="BE51" s="14">
        <v>13.6</v>
      </c>
      <c r="BF51" s="14">
        <v>13.2</v>
      </c>
      <c r="BG51" s="14">
        <v>14.3</v>
      </c>
      <c r="BH51" s="14">
        <v>16.3</v>
      </c>
      <c r="BI51" s="14">
        <v>15.1</v>
      </c>
      <c r="BJ51" s="14">
        <v>18.8</v>
      </c>
      <c r="BK51" s="14">
        <v>16</v>
      </c>
      <c r="BL51" s="14">
        <v>0</v>
      </c>
      <c r="BM51" s="20">
        <f>BM50+(30*0.000694444444444444)</f>
        <v>0.9895833333333334</v>
      </c>
      <c r="BN51" s="14">
        <v>18.8</v>
      </c>
      <c r="BO51" s="14">
        <v>18</v>
      </c>
      <c r="BP51" s="14">
        <v>17.9</v>
      </c>
      <c r="BQ51" s="14">
        <v>19</v>
      </c>
      <c r="BR51" s="14">
        <v>19.4</v>
      </c>
      <c r="BS51" s="14">
        <v>18</v>
      </c>
      <c r="BT51" s="14">
        <v>17.9</v>
      </c>
      <c r="BU51" s="14">
        <v>19.8</v>
      </c>
      <c r="BV51" s="14">
        <v>20.5</v>
      </c>
      <c r="BW51" s="14">
        <v>21.1</v>
      </c>
      <c r="BX51" s="14">
        <v>20.6</v>
      </c>
      <c r="BY51" s="14">
        <v>20.9</v>
      </c>
      <c r="BZ51" s="14">
        <v>23</v>
      </c>
      <c r="CA51" s="14">
        <v>22.2</v>
      </c>
      <c r="CB51" s="14">
        <v>23.6</v>
      </c>
      <c r="CC51" s="14">
        <v>24.7</v>
      </c>
      <c r="CD51" s="14">
        <v>23.9</v>
      </c>
      <c r="CE51" s="14">
        <v>23.7</v>
      </c>
      <c r="CF51" s="14">
        <v>22.9</v>
      </c>
      <c r="CG51" s="14">
        <v>23.4</v>
      </c>
      <c r="CH51" s="14">
        <v>22.7</v>
      </c>
      <c r="CI51" s="14">
        <v>19.8</v>
      </c>
      <c r="CJ51" s="14">
        <v>20.6</v>
      </c>
      <c r="CK51" s="14">
        <v>20.4</v>
      </c>
      <c r="CL51" s="14">
        <v>18.7</v>
      </c>
      <c r="CM51" s="14">
        <v>19.8</v>
      </c>
      <c r="CN51" s="14">
        <v>20.8</v>
      </c>
      <c r="CO51" s="14">
        <v>20.7</v>
      </c>
      <c r="CP51" s="14">
        <v>20.6</v>
      </c>
      <c r="CQ51" s="14">
        <v>21.2</v>
      </c>
      <c r="CR51" t="s" s="15">
        <v>4</v>
      </c>
      <c r="CS51" s="17">
        <f>SUM(B51:AF51)+SUM(AH51:BL51)+SUM(BN51:CR51)</f>
        <v>1325.1</v>
      </c>
      <c r="CT51" s="18"/>
    </row>
    <row r="52" ht="18.5" customHeight="1">
      <c r="A52" t="s" s="21">
        <v>5</v>
      </c>
      <c r="B52" s="22">
        <f>INT(SUM(B4:B51)/2)</f>
        <v>367</v>
      </c>
      <c r="C52" s="22">
        <f>INT(SUM(C4:C51)/2)</f>
        <v>362</v>
      </c>
      <c r="D52" s="22">
        <f>INT(SUM(D4:D51)/2)</f>
        <v>360</v>
      </c>
      <c r="E52" s="22">
        <f>INT(SUM(E4:E51)/2)</f>
        <v>346</v>
      </c>
      <c r="F52" s="22">
        <f>INT(SUM(F4:F51)/2)</f>
        <v>333</v>
      </c>
      <c r="G52" s="22">
        <f>INT(SUM(G4:G51)/2)</f>
        <v>237</v>
      </c>
      <c r="H52" s="22">
        <f>INT(SUM(H4:H51)/2)</f>
        <v>185</v>
      </c>
      <c r="I52" s="22">
        <f>INT(SUM(I4:I51)/2)</f>
        <v>227</v>
      </c>
      <c r="J52" s="22">
        <f>INT(SUM(J4:J51)/2)</f>
        <v>303</v>
      </c>
      <c r="K52" s="22">
        <f>INT(SUM(K4:K51)/2)</f>
        <v>267</v>
      </c>
      <c r="L52" s="22">
        <f>INT(SUM(L4:L51)/2)</f>
        <v>264</v>
      </c>
      <c r="M52" s="22">
        <f>INT(SUM(M4:M51)/2)</f>
        <v>231</v>
      </c>
      <c r="N52" s="22">
        <f>INT(SUM(N4:N51)/2)</f>
        <v>273</v>
      </c>
      <c r="O52" s="22">
        <f>INT(SUM(O4:O51)/2)</f>
        <v>263</v>
      </c>
      <c r="P52" s="22">
        <f>INT(SUM(P4:P51)/2)</f>
        <v>275</v>
      </c>
      <c r="Q52" s="22">
        <f>INT(SUM(Q4:Q51)/2)</f>
        <v>236</v>
      </c>
      <c r="R52" s="22">
        <f>INT(SUM(R4:R51)/2)</f>
        <v>182</v>
      </c>
      <c r="S52" s="22">
        <f>INT(SUM(S4:S51)/2)</f>
        <v>265</v>
      </c>
      <c r="T52" s="22">
        <f>INT(SUM(T4:T51)/2)</f>
        <v>274</v>
      </c>
      <c r="U52" s="22">
        <f>INT(SUM(U4:U51)/2)</f>
        <v>304</v>
      </c>
      <c r="V52" s="22">
        <f>INT(SUM(V4:V51)/2)</f>
        <v>325</v>
      </c>
      <c r="W52" s="22">
        <f>INT(SUM(W4:W51)/2)</f>
        <v>344</v>
      </c>
      <c r="X52" s="22">
        <f>INT(SUM(X4:X51)/2)</f>
        <v>385</v>
      </c>
      <c r="Y52" s="22">
        <f>INT(SUM(Y4:Y51)/2)</f>
        <v>409</v>
      </c>
      <c r="Z52" s="22">
        <f>INT(SUM(Z4:Z51)/2)</f>
        <v>380</v>
      </c>
      <c r="AA52" s="22">
        <f>INT(SUM(AA4:AA51)/2)</f>
        <v>376</v>
      </c>
      <c r="AB52" s="22">
        <f>INT(SUM(AB4:AB51)/2)</f>
        <v>361</v>
      </c>
      <c r="AC52" s="22">
        <f>INT(SUM(AC4:AC51)/2)</f>
        <v>330</v>
      </c>
      <c r="AD52" s="22">
        <f>INT(SUM(AD4:AD51)/2)</f>
        <v>341</v>
      </c>
      <c r="AE52" s="22">
        <f>INT(SUM(AE4:AE51)/2)</f>
        <v>334</v>
      </c>
      <c r="AF52" s="22">
        <f>INT(SUM(AF4:AF51)/2)</f>
        <v>0</v>
      </c>
      <c r="AG52" s="23"/>
      <c r="AH52" s="22">
        <f>INT(SUM(AH4:AH51)/2)</f>
        <v>290</v>
      </c>
      <c r="AI52" s="22">
        <f>INT(SUM(AI4:AI51)/2)</f>
        <v>307</v>
      </c>
      <c r="AJ52" s="22">
        <f>INT(SUM(AJ4:AJ51)/2)</f>
        <v>343</v>
      </c>
      <c r="AK52" s="22">
        <f>INT(SUM(AK4:AK51)/2)</f>
        <v>339</v>
      </c>
      <c r="AL52" s="22">
        <f>INT(SUM(AL4:AL51)/2)</f>
        <v>387</v>
      </c>
      <c r="AM52" s="22">
        <f>INT(SUM(AM4:AM51)/2)</f>
        <v>396</v>
      </c>
      <c r="AN52" s="22">
        <f>INT(SUM(AN4:AN51)/2)</f>
        <v>444</v>
      </c>
      <c r="AO52" s="22">
        <f>INT(SUM(AO4:AO51)/2)</f>
        <v>462</v>
      </c>
      <c r="AP52" s="22">
        <f>INT(SUM(AP4:AP51)/2)</f>
        <v>488</v>
      </c>
      <c r="AQ52" s="22">
        <f>INT(SUM(AQ4:AQ51)/2)</f>
        <v>380</v>
      </c>
      <c r="AR52" s="22">
        <f>INT(SUM(AR4:AR51)/2)</f>
        <v>373</v>
      </c>
      <c r="AS52" s="22">
        <f>INT(SUM(AS4:AS51)/2)</f>
        <v>367</v>
      </c>
      <c r="AT52" s="22">
        <f>INT(SUM(AT4:AT51)/2)</f>
        <v>368</v>
      </c>
      <c r="AU52" s="22">
        <f>INT(SUM(AU4:AU51)/2)</f>
        <v>394</v>
      </c>
      <c r="AV52" s="22">
        <f>INT(SUM(AV4:AV51)/2)</f>
        <v>350</v>
      </c>
      <c r="AW52" s="22">
        <f>INT(SUM(AW4:AW51)/2)</f>
        <v>372</v>
      </c>
      <c r="AX52" s="22">
        <f>INT(SUM(AX4:AX51)/2)</f>
        <v>365</v>
      </c>
      <c r="AY52" s="22">
        <f>INT(SUM(AY4:AY51)/2)</f>
        <v>371</v>
      </c>
      <c r="AZ52" s="22">
        <f>INT(SUM(AZ4:AZ51)/2)</f>
        <v>374</v>
      </c>
      <c r="BA52" s="22">
        <f>INT(SUM(BA4:BA51)/2)</f>
        <v>410</v>
      </c>
      <c r="BB52" s="22">
        <f>INT(SUM(BB4:BB51)/2)</f>
        <v>416</v>
      </c>
      <c r="BC52" s="22">
        <f>INT(SUM(BC4:BC51)/2)</f>
        <v>386</v>
      </c>
      <c r="BD52" s="22">
        <f>INT(SUM(BD4:BD51)/2)</f>
        <v>386</v>
      </c>
      <c r="BE52" s="22">
        <f>INT(SUM(BE4:BE51)/2)</f>
        <v>369</v>
      </c>
      <c r="BF52" s="22">
        <f>INT(SUM(BF4:BF51)/2)</f>
        <v>391</v>
      </c>
      <c r="BG52" s="22">
        <f>INT(SUM(BG4:BG51)/2)</f>
        <v>413</v>
      </c>
      <c r="BH52" s="22">
        <f>INT(SUM(BH4:BH51)/2)</f>
        <v>469</v>
      </c>
      <c r="BI52" s="22">
        <f>INT(SUM(BI4:BI51)/2)</f>
        <v>448</v>
      </c>
      <c r="BJ52" s="22">
        <f>INT(SUM(BJ4:BJ51)/2)</f>
        <v>484</v>
      </c>
      <c r="BK52" s="22">
        <f>INT(SUM(BK4:BK51)/2)</f>
        <v>481</v>
      </c>
      <c r="BL52" s="22"/>
      <c r="BM52" s="23"/>
      <c r="BN52" s="22">
        <f>INT(SUM(BN4:BN51)/2)</f>
        <v>478</v>
      </c>
      <c r="BO52" s="22">
        <f>INT(SUM(BO4:BO51)/2)</f>
        <v>450</v>
      </c>
      <c r="BP52" s="22">
        <f>INT(SUM(BP4:BP51)/2)</f>
        <v>507</v>
      </c>
      <c r="BQ52" s="22">
        <f>INT(SUM(BQ4:BQ51)/2)</f>
        <v>504</v>
      </c>
      <c r="BR52" s="22">
        <f>INT(SUM(BR4:BR51)/2)</f>
        <v>540</v>
      </c>
      <c r="BS52" s="22">
        <f>INT(SUM(BS4:BS51)/2)</f>
        <v>502</v>
      </c>
      <c r="BT52" s="22">
        <f>INT(SUM(BT4:BT51)/2)</f>
        <v>485</v>
      </c>
      <c r="BU52" s="22">
        <f>INT(SUM(BU4:BU51)/2)</f>
        <v>517</v>
      </c>
      <c r="BV52" s="22">
        <f>INT(SUM(BV4:BV51)/2)</f>
        <v>562</v>
      </c>
      <c r="BW52" s="22">
        <f>INT(SUM(BW4:BW51)/2)</f>
        <v>567</v>
      </c>
      <c r="BX52" s="22">
        <f>INT(SUM(BX4:BX51)/2)</f>
        <v>575</v>
      </c>
      <c r="BY52" s="22">
        <f>INT(SUM(BY4:BY51)/2)</f>
        <v>586</v>
      </c>
      <c r="BZ52" s="22">
        <f>INT(SUM(BZ4:BZ51)/2)</f>
        <v>617</v>
      </c>
      <c r="CA52" s="22">
        <f>INT(SUM(CA4:CA51)/2)</f>
        <v>620</v>
      </c>
      <c r="CB52" s="22">
        <f>INT(SUM(CB4:CB51)/2)</f>
        <v>614</v>
      </c>
      <c r="CC52" s="22">
        <f>INT(SUM(CC4:CC51)/2)</f>
        <v>628</v>
      </c>
      <c r="CD52" s="22">
        <f>INT(SUM(CD4:CD51)/2)</f>
        <v>606</v>
      </c>
      <c r="CE52" s="22">
        <f>INT(SUM(CE4:CE51)/2)</f>
        <v>637</v>
      </c>
      <c r="CF52" s="22">
        <f>INT(SUM(CF4:CF51)/2)</f>
        <v>593</v>
      </c>
      <c r="CG52" s="22">
        <f>INT(SUM(CG4:CG51)/2)</f>
        <v>611</v>
      </c>
      <c r="CH52" s="22">
        <f>INT(SUM(CH4:CH51)/2)</f>
        <v>606</v>
      </c>
      <c r="CI52" s="22">
        <f>INT(SUM(CI4:CI51)/2)</f>
        <v>586</v>
      </c>
      <c r="CJ52" s="22">
        <f>INT(SUM(CJ4:CJ51)/2)</f>
        <v>547</v>
      </c>
      <c r="CK52" s="22">
        <f>INT(SUM(CK4:CK51)/2)</f>
        <v>538</v>
      </c>
      <c r="CL52" s="22">
        <f>INT(SUM(CL4:CL51)/2)</f>
        <v>521</v>
      </c>
      <c r="CM52" s="22">
        <f>INT(SUM(CM4:CM51)/2)</f>
        <v>541</v>
      </c>
      <c r="CN52" s="22">
        <f>INT(SUM(CN4:CN51)/2)</f>
        <v>579</v>
      </c>
      <c r="CO52" s="22">
        <f>INT(SUM(CO4:CO51)/2)</f>
        <v>576</v>
      </c>
      <c r="CP52" s="22">
        <f>INT(SUM(CP4:CP51)/2)</f>
        <v>545</v>
      </c>
      <c r="CQ52" s="22">
        <f>INT(SUM(CQ4:CQ51)/2)</f>
        <v>524</v>
      </c>
      <c r="CR52" s="22">
        <f>INT(SUM(CR4:CR51)/2)</f>
        <v>0</v>
      </c>
      <c r="CS52" s="24"/>
      <c r="CT52" s="25"/>
    </row>
    <row r="53" ht="18.5" customHeight="1">
      <c r="A53" t="s" s="21">
        <v>6</v>
      </c>
      <c r="B53" s="26">
        <f>48-COUNTIF(B4:B51,"n")</f>
        <v>48</v>
      </c>
      <c r="C53" s="26">
        <f>48-COUNTIF(C4:C51,"n")</f>
        <v>48</v>
      </c>
      <c r="D53" s="26">
        <f>48-COUNTIF(D4:D51,"n")</f>
        <v>48</v>
      </c>
      <c r="E53" s="26">
        <f>48-COUNTIF(E4:E51,"n")</f>
        <v>48</v>
      </c>
      <c r="F53" s="26">
        <f>48-COUNTIF(F4:F51,"n")</f>
        <v>48</v>
      </c>
      <c r="G53" s="26">
        <f>48-COUNTIF(G4:G51,"n")</f>
        <v>48</v>
      </c>
      <c r="H53" s="26">
        <f>48-COUNTIF(H4:H51,"n")</f>
        <v>48</v>
      </c>
      <c r="I53" s="26">
        <f>48-COUNTIF(I4:I51,"n")</f>
        <v>48</v>
      </c>
      <c r="J53" s="26">
        <f>48-COUNTIF(J4:J51,"n")</f>
        <v>48</v>
      </c>
      <c r="K53" s="26">
        <f>48-COUNTIF(K4:K51,"n")</f>
        <v>48</v>
      </c>
      <c r="L53" s="26">
        <f>48-COUNTIF(L4:L51,"n")</f>
        <v>48</v>
      </c>
      <c r="M53" s="26">
        <f>48-COUNTIF(M4:M51,"n")</f>
        <v>48</v>
      </c>
      <c r="N53" s="26">
        <f>48-COUNTIF(N4:N51,"n")</f>
        <v>48</v>
      </c>
      <c r="O53" s="26">
        <f>48-COUNTIF(O4:O51,"n")</f>
        <v>48</v>
      </c>
      <c r="P53" s="26">
        <f>48-COUNTIF(P4:P51,"n")</f>
        <v>48</v>
      </c>
      <c r="Q53" s="26">
        <f>48-COUNTIF(Q4:Q51,"n")</f>
        <v>48</v>
      </c>
      <c r="R53" s="26">
        <f>48-COUNTIF(R4:R51,"n")</f>
        <v>48</v>
      </c>
      <c r="S53" s="26">
        <f>48-COUNTIF(S4:S51,"n")</f>
        <v>48</v>
      </c>
      <c r="T53" s="26">
        <f>48-COUNTIF(T4:T51,"n")</f>
        <v>48</v>
      </c>
      <c r="U53" s="26">
        <f>48-COUNTIF(U4:U51,"n")</f>
        <v>48</v>
      </c>
      <c r="V53" s="26">
        <f>48-COUNTIF(V4:V51,"n")</f>
        <v>48</v>
      </c>
      <c r="W53" s="26">
        <f>48-COUNTIF(W4:W51,"n")</f>
        <v>48</v>
      </c>
      <c r="X53" s="26">
        <f>48-COUNTIF(X4:X51,"n")</f>
        <v>48</v>
      </c>
      <c r="Y53" s="26">
        <f>48-COUNTIF(Y4:Y51,"n")</f>
        <v>48</v>
      </c>
      <c r="Z53" s="26">
        <f>48-COUNTIF(Z4:Z51,"n")</f>
        <v>48</v>
      </c>
      <c r="AA53" s="26">
        <f>48-COUNTIF(AA4:AA51,"n")</f>
        <v>48</v>
      </c>
      <c r="AB53" s="26">
        <f>48-COUNTIF(AB4:AB51,"n")</f>
        <v>48</v>
      </c>
      <c r="AC53" s="26">
        <f>48-COUNTIF(AC4:AC51,"n")</f>
        <v>48</v>
      </c>
      <c r="AD53" s="26">
        <f>48-COUNTIF(AD4:AD51,"n")</f>
        <v>48</v>
      </c>
      <c r="AE53" s="26">
        <f>48-COUNTIF(AE4:AE51,"n")</f>
        <v>48</v>
      </c>
      <c r="AF53" s="26">
        <f>48-COUNTIF(AF4:AF51,"n")</f>
        <v>0</v>
      </c>
      <c r="AG53" s="23">
        <f>SUM(B52:AF52)/2</f>
        <v>4569.5</v>
      </c>
      <c r="AH53" s="26">
        <f>48-COUNTIF(AH4:AH51,"n")</f>
        <v>48</v>
      </c>
      <c r="AI53" s="26">
        <f>48-COUNTIF(AI4:AI51,"n")</f>
        <v>48</v>
      </c>
      <c r="AJ53" s="26">
        <f>48-COUNTIF(AJ4:AJ51,"n")</f>
        <v>48</v>
      </c>
      <c r="AK53" s="26">
        <f>48-COUNTIF(AK4:AK51,"n")</f>
        <v>48</v>
      </c>
      <c r="AL53" s="26">
        <f>48-COUNTIF(AL4:AL51,"n")</f>
        <v>48</v>
      </c>
      <c r="AM53" s="26">
        <f>48-COUNTIF(AM4:AM51,"n")</f>
        <v>48</v>
      </c>
      <c r="AN53" s="26">
        <f>48-COUNTIF(AN4:AN51,"n")</f>
        <v>48</v>
      </c>
      <c r="AO53" s="26">
        <f>48-COUNTIF(AO4:AO51,"n")</f>
        <v>48</v>
      </c>
      <c r="AP53" s="26">
        <f>48-COUNTIF(AP4:AP51,"n")</f>
        <v>48</v>
      </c>
      <c r="AQ53" s="26">
        <f>48-COUNTIF(AQ4:AQ51,"n")</f>
        <v>48</v>
      </c>
      <c r="AR53" s="26">
        <f>48-COUNTIF(AR4:AR51,"n")</f>
        <v>48</v>
      </c>
      <c r="AS53" s="26">
        <f>48-COUNTIF(AS4:AS51,"n")</f>
        <v>48</v>
      </c>
      <c r="AT53" s="26">
        <f>48-COUNTIF(AT4:AT51,"n")</f>
        <v>48</v>
      </c>
      <c r="AU53" s="26">
        <f>48-COUNTIF(AU4:AU51,"n")</f>
        <v>48</v>
      </c>
      <c r="AV53" s="26">
        <f>48-COUNTIF(AV4:AV51,"n")</f>
        <v>48</v>
      </c>
      <c r="AW53" s="26">
        <f>48-COUNTIF(AW4:AW51,"n")</f>
        <v>48</v>
      </c>
      <c r="AX53" s="26">
        <f>48-COUNTIF(AX4:AX51,"n")</f>
        <v>48</v>
      </c>
      <c r="AY53" s="26">
        <f>48-COUNTIF(AY4:AY51,"n")</f>
        <v>48</v>
      </c>
      <c r="AZ53" s="26">
        <f>48-COUNTIF(AZ4:AZ51,"n")</f>
        <v>48</v>
      </c>
      <c r="BA53" s="26">
        <f>48-COUNTIF(BA4:BA51,"n")</f>
        <v>48</v>
      </c>
      <c r="BB53" s="26">
        <f>48-COUNTIF(BB4:BB51,"n")</f>
        <v>48</v>
      </c>
      <c r="BC53" s="26">
        <f>48-COUNTIF(BC4:BC51,"n")</f>
        <v>48</v>
      </c>
      <c r="BD53" s="26">
        <f>48-COUNTIF(BD4:BD51,"n")</f>
        <v>48</v>
      </c>
      <c r="BE53" s="26">
        <f>48-COUNTIF(BE4:BE51,"n")</f>
        <v>48</v>
      </c>
      <c r="BF53" s="26">
        <f>48-COUNTIF(BF4:BF51,"n")</f>
        <v>48</v>
      </c>
      <c r="BG53" s="26">
        <f>48-COUNTIF(BG4:BG51,"n")</f>
        <v>48</v>
      </c>
      <c r="BH53" s="26">
        <f>48-COUNTIF(BH4:BH51,"n")</f>
        <v>48</v>
      </c>
      <c r="BI53" s="26">
        <f>48-COUNTIF(BI4:BI51,"n")</f>
        <v>48</v>
      </c>
      <c r="BJ53" s="26">
        <f>48-COUNTIF(BJ4:BJ51,"n")</f>
        <v>48</v>
      </c>
      <c r="BK53" s="26">
        <f>48-COUNTIF(BK4:BK51,"n")</f>
        <v>48</v>
      </c>
      <c r="BL53" s="26">
        <f>48-COUNTIF(BL4:BL51,"n")</f>
        <v>48</v>
      </c>
      <c r="BM53" s="23">
        <f>(SUM(AH52:BL52)/SUM(AH53:BL53))*(48*31)/2</f>
        <v>5911.5</v>
      </c>
      <c r="BN53" s="26">
        <f>48-COUNTIF(BN4:BN51,"n")</f>
        <v>48</v>
      </c>
      <c r="BO53" s="26">
        <f>48-COUNTIF(BO4:BO51,"n")</f>
        <v>48</v>
      </c>
      <c r="BP53" s="26">
        <f>48-COUNTIF(BP4:BP51,"n")</f>
        <v>48</v>
      </c>
      <c r="BQ53" s="26">
        <f>48-COUNTIF(BQ4:BQ51,"n")</f>
        <v>48</v>
      </c>
      <c r="BR53" s="26">
        <f>48-COUNTIF(BR4:BR51,"n")</f>
        <v>48</v>
      </c>
      <c r="BS53" s="26">
        <f>48-COUNTIF(BS4:BS51,"n")</f>
        <v>48</v>
      </c>
      <c r="BT53" s="26">
        <f>48-COUNTIF(BT4:BT51,"n")</f>
        <v>48</v>
      </c>
      <c r="BU53" s="26">
        <f>48-COUNTIF(BU4:BU51,"n")</f>
        <v>48</v>
      </c>
      <c r="BV53" s="26">
        <f>48-COUNTIF(BV4:BV51,"n")</f>
        <v>48</v>
      </c>
      <c r="BW53" s="26">
        <f>48-COUNTIF(BW4:BW51,"n")</f>
        <v>48</v>
      </c>
      <c r="BX53" s="26">
        <f>48-COUNTIF(BX4:BX51,"n")</f>
        <v>48</v>
      </c>
      <c r="BY53" s="26">
        <f>48-COUNTIF(BY4:BY51,"n")</f>
        <v>48</v>
      </c>
      <c r="BZ53" s="26">
        <f>48-COUNTIF(BZ4:BZ51,"n")</f>
        <v>48</v>
      </c>
      <c r="CA53" s="26">
        <f>48-COUNTIF(CA4:CA51,"n")</f>
        <v>48</v>
      </c>
      <c r="CB53" s="26">
        <f>48-COUNTIF(CB4:CB51,"n")</f>
        <v>48</v>
      </c>
      <c r="CC53" s="26">
        <f>48-COUNTIF(CC4:CC51,"n")</f>
        <v>48</v>
      </c>
      <c r="CD53" s="26">
        <f>48-COUNTIF(CD4:CD51,"n")</f>
        <v>48</v>
      </c>
      <c r="CE53" s="26">
        <f>48-COUNTIF(CE4:CE51,"n")</f>
        <v>48</v>
      </c>
      <c r="CF53" s="26">
        <f>48-COUNTIF(CF4:CF51,"n")</f>
        <v>48</v>
      </c>
      <c r="CG53" s="26">
        <f>48-COUNTIF(CG4:CG51,"n")</f>
        <v>48</v>
      </c>
      <c r="CH53" s="26">
        <f>48-COUNTIF(CH4:CH51,"n")</f>
        <v>48</v>
      </c>
      <c r="CI53" s="26">
        <f>48-COUNTIF(CI4:CI51,"n")</f>
        <v>48</v>
      </c>
      <c r="CJ53" s="26">
        <f>48-COUNTIF(CJ4:CJ51,"n")</f>
        <v>48</v>
      </c>
      <c r="CK53" s="26">
        <f>48-COUNTIF(CK4:CK51,"n")</f>
        <v>48</v>
      </c>
      <c r="CL53" s="26">
        <f>48-COUNTIF(CL4:CL51,"n")</f>
        <v>48</v>
      </c>
      <c r="CM53" s="26">
        <f>48-COUNTIF(CM4:CM51,"n")</f>
        <v>48</v>
      </c>
      <c r="CN53" s="26">
        <f>48-COUNTIF(CN4:CN51,"n")</f>
        <v>48</v>
      </c>
      <c r="CO53" s="26">
        <f>48-COUNTIF(CO4:CO51,"n")</f>
        <v>48</v>
      </c>
      <c r="CP53" s="26">
        <f>48-COUNTIF(CP4:CP51,"n")</f>
        <v>48</v>
      </c>
      <c r="CQ53" s="26">
        <f>48-COUNTIF(CQ4:CQ51,"n")</f>
        <v>48</v>
      </c>
      <c r="CR53" s="26">
        <f>48-COUNTIF(CR4:CR51,"n")</f>
        <v>0</v>
      </c>
      <c r="CS53" s="24">
        <f>SUM(BN52:CR52)/2</f>
        <v>8381</v>
      </c>
      <c r="CT53" s="27"/>
    </row>
    <row r="54" ht="18.5" customHeight="1">
      <c r="A54" t="s" s="21">
        <v>7</v>
      </c>
      <c r="B54" s="23">
        <f>(IF(B52=0,0,AVERAGE(B4:B51)))</f>
        <v>15.2916666666667</v>
      </c>
      <c r="C54" s="23">
        <f>(IF(C52=0,0,AVERAGE(C4:C51)))</f>
        <v>15.1041666666667</v>
      </c>
      <c r="D54" s="23">
        <f>(IF(D52=0,0,AVERAGE(D4:D51)))</f>
        <v>15.0145833333333</v>
      </c>
      <c r="E54" s="23">
        <f>(IF(E52=0,0,AVERAGE(E4:E51)))</f>
        <v>14.41875</v>
      </c>
      <c r="F54" s="23">
        <f>(IF(F52=0,0,AVERAGE(F4:F51)))</f>
        <v>13.8791666666667</v>
      </c>
      <c r="G54" s="23">
        <f>(IF(G52=0,0,AVERAGE(G4:G51)))</f>
        <v>9.90625</v>
      </c>
      <c r="H54" s="23">
        <f>(IF(H52=0,0,AVERAGE(H4:H51)))</f>
        <v>7.73333333333333</v>
      </c>
      <c r="I54" s="23">
        <f>(IF(I52=0,0,AVERAGE(I4:I51)))</f>
        <v>9.49791666666667</v>
      </c>
      <c r="J54" s="23">
        <f>(IF(J52=0,0,AVERAGE(J4:J51)))</f>
        <v>12.6625</v>
      </c>
      <c r="K54" s="23">
        <f>(IF(K52=0,0,AVERAGE(K4:K51)))</f>
        <v>11.1395833333333</v>
      </c>
      <c r="L54" s="23">
        <f>(IF(L52=0,0,AVERAGE(L4:L51)))</f>
        <v>11.01875</v>
      </c>
      <c r="M54" s="23">
        <f>(IF(M52=0,0,AVERAGE(M4:M51)))</f>
        <v>9.66041666666667</v>
      </c>
      <c r="N54" s="23">
        <f>(IF(N52=0,0,AVERAGE(N4:N51)))</f>
        <v>11.3979166666667</v>
      </c>
      <c r="O54" s="23">
        <f>(IF(O52=0,0,AVERAGE(O4:O51)))</f>
        <v>10.9895833333333</v>
      </c>
      <c r="P54" s="23">
        <f>(IF(P52=0,0,AVERAGE(P4:P51)))</f>
        <v>11.46875</v>
      </c>
      <c r="Q54" s="23">
        <f>(IF(Q52=0,0,AVERAGE(Q4:Q51)))</f>
        <v>9.852083333333329</v>
      </c>
      <c r="R54" s="23">
        <f>(IF(R52=0,0,AVERAGE(R4:R51)))</f>
        <v>7.5875</v>
      </c>
      <c r="S54" s="23">
        <f>(IF(S52=0,0,AVERAGE(S4:S51)))</f>
        <v>11.0645833333333</v>
      </c>
      <c r="T54" s="23">
        <f>(IF(T52=0,0,AVERAGE(T4:T51)))</f>
        <v>11.4458333333333</v>
      </c>
      <c r="U54" s="23">
        <f>(IF(U52=0,0,AVERAGE(U4:U51)))</f>
        <v>12.70625</v>
      </c>
      <c r="V54" s="23">
        <f>(IF(V52=0,0,AVERAGE(V4:V51)))</f>
        <v>13.5625</v>
      </c>
      <c r="W54" s="23">
        <f>(IF(W52=0,0,AVERAGE(W4:W51)))</f>
        <v>14.3479166666667</v>
      </c>
      <c r="X54" s="23">
        <f>(IF(X52=0,0,AVERAGE(X4:X51)))</f>
        <v>16.0770833333333</v>
      </c>
      <c r="Y54" s="23">
        <f>(IF(Y52=0,0,AVERAGE(Y4:Y51)))</f>
        <v>17.05</v>
      </c>
      <c r="Z54" s="23">
        <f>(IF(Z52=0,0,AVERAGE(Z4:Z51)))</f>
        <v>15.8395833333333</v>
      </c>
      <c r="AA54" s="23">
        <f>(IF(AA52=0,0,AVERAGE(AA4:AA51)))</f>
        <v>15.6666666666667</v>
      </c>
      <c r="AB54" s="23">
        <f>(IF(AB52=0,0,AVERAGE(AB4:AB51)))</f>
        <v>15.0729166666667</v>
      </c>
      <c r="AC54" s="23">
        <f>(IF(AC52=0,0,AVERAGE(AC4:AC51)))</f>
        <v>13.7604166666667</v>
      </c>
      <c r="AD54" s="23">
        <f>(IF(AD52=0,0,AVERAGE(AD4:AD51)))</f>
        <v>14.2354166666667</v>
      </c>
      <c r="AE54" s="23">
        <f>(IF(AE52=0,0,AVERAGE(AE4:AE51)))</f>
        <v>13.9375</v>
      </c>
      <c r="AF54" s="23">
        <f>(IF(AF52=0,0,AVERAGE(AF4:AF51)))</f>
        <v>0</v>
      </c>
      <c r="AG54" s="28">
        <f>AVERAGE(B54:AF54)</f>
        <v>12.3028897849462</v>
      </c>
      <c r="AH54" s="23">
        <f>(IF(AH52=0,0,AVERAGE(AH4:AH51)))</f>
        <v>12.1020833333333</v>
      </c>
      <c r="AI54" s="23">
        <f>(IF(AI52=0,0,AVERAGE(AI4:AI51)))</f>
        <v>12.8229166666667</v>
      </c>
      <c r="AJ54" s="23">
        <f>(IF(AJ52=0,0,AVERAGE(AJ4:AJ51)))</f>
        <v>14.30625</v>
      </c>
      <c r="AK54" s="23">
        <f>(IF(AK52=0,0,AVERAGE(AK4:AK51)))</f>
        <v>14.1291666666667</v>
      </c>
      <c r="AL54" s="23">
        <f>(IF(AL52=0,0,AVERAGE(AL4:AL51)))</f>
        <v>16.1458333333333</v>
      </c>
      <c r="AM54" s="23">
        <f>(IF(AM52=0,0,AVERAGE(AM4:AM51)))</f>
        <v>16.53125</v>
      </c>
      <c r="AN54" s="23">
        <f>(IF(AN52=0,0,AVERAGE(AN4:AN51)))</f>
        <v>18.50625</v>
      </c>
      <c r="AO54" s="23">
        <f>(IF(AO52=0,0,AVERAGE(AO4:AO51)))</f>
        <v>19.2645833333333</v>
      </c>
      <c r="AP54" s="23">
        <f>(IF(AP52=0,0,AVERAGE(AP4:AP51)))</f>
        <v>20.35625</v>
      </c>
      <c r="AQ54" s="23">
        <f>(IF(AQ52=0,0,AVERAGE(AQ4:AQ51)))</f>
        <v>15.8375</v>
      </c>
      <c r="AR54" s="23">
        <f>(IF(AR52=0,0,AVERAGE(AR4:AR51)))</f>
        <v>15.5479166666667</v>
      </c>
      <c r="AS54" s="23">
        <f>(IF(AS52=0,0,AVERAGE(AS4:AS51)))</f>
        <v>15.3041666666667</v>
      </c>
      <c r="AT54" s="23">
        <f>(IF(AT52=0,0,AVERAGE(AT4:AT51)))</f>
        <v>15.3604166666667</v>
      </c>
      <c r="AU54" s="23">
        <f>(IF(AU52=0,0,AVERAGE(AU4:AU51)))</f>
        <v>16.4208333333333</v>
      </c>
      <c r="AV54" s="23">
        <f>(IF(AV52=0,0,AVERAGE(AV4:AV51)))</f>
        <v>14.6041666666667</v>
      </c>
      <c r="AW54" s="23">
        <f>(IF(AW52=0,0,AVERAGE(AW4:AW51)))</f>
        <v>15.5083333333333</v>
      </c>
      <c r="AX54" s="23">
        <f>(IF(AX52=0,0,AVERAGE(AX4:AX51)))</f>
        <v>15.2333333333333</v>
      </c>
      <c r="AY54" s="23">
        <f>(IF(AY52=0,0,AVERAGE(AY4:AY51)))</f>
        <v>15.48125</v>
      </c>
      <c r="AZ54" s="23">
        <f>(IF(AZ52=0,0,AVERAGE(AZ4:AZ51)))</f>
        <v>15.5958333333333</v>
      </c>
      <c r="BA54" s="23">
        <f>(IF(BA52=0,0,AVERAGE(BA4:BA51)))</f>
        <v>17.1145833333333</v>
      </c>
      <c r="BB54" s="23">
        <f>(IF(BB52=0,0,AVERAGE(BB4:BB51)))</f>
        <v>17.3416666666667</v>
      </c>
      <c r="BC54" s="23">
        <f>(IF(BC52=0,0,AVERAGE(BC4:BC51)))</f>
        <v>16.1041666666667</v>
      </c>
      <c r="BD54" s="23">
        <f>(IF(BD52=0,0,AVERAGE(BD4:BD51)))</f>
        <v>16.1208333333333</v>
      </c>
      <c r="BE54" s="23">
        <f>(IF(BE52=0,0,AVERAGE(BE4:BE51)))</f>
        <v>15.3833333333333</v>
      </c>
      <c r="BF54" s="23">
        <f>(IF(BF52=0,0,AVERAGE(BF4:BF51)))</f>
        <v>16.2979166666667</v>
      </c>
      <c r="BG54" s="23">
        <f>(IF(BG52=0,0,AVERAGE(BG4:BG51)))</f>
        <v>17.2208333333333</v>
      </c>
      <c r="BH54" s="23">
        <f>(IF(BH52=0,0,AVERAGE(BH4:BH51)))</f>
        <v>19.5791666666667</v>
      </c>
      <c r="BI54" s="23">
        <f>(IF(BI52=0,0,AVERAGE(BI4:BI51)))</f>
        <v>18.6729166666667</v>
      </c>
      <c r="BJ54" s="23">
        <f>(IF(BJ52=0,0,AVERAGE(BJ4:BJ51)))</f>
        <v>20.2</v>
      </c>
      <c r="BK54" s="23">
        <f>(IF(BK52=0,0,AVERAGE(BK4:BK51)))</f>
        <v>20.0645833333333</v>
      </c>
      <c r="BL54" s="29">
        <f>(IF(BL52=0,0,AVERAGE(BL4:BL51)))</f>
        <v>0</v>
      </c>
      <c r="BM54" s="28">
        <f>AVERAGE(AH54:BL54)</f>
        <v>15.9083333333333</v>
      </c>
      <c r="BN54" s="29">
        <f>(IF(BN52=0,0,AVERAGE(BN4:BN51)))</f>
        <v>19.93125</v>
      </c>
      <c r="BO54" s="29">
        <f>(IF(BO52=0,0,AVERAGE(BO4:BO51)))</f>
        <v>18.7854166666667</v>
      </c>
      <c r="BP54" s="29">
        <f>(IF(BP52=0,0,AVERAGE(BP4:BP51)))</f>
        <v>21.1458333333333</v>
      </c>
      <c r="BQ54" s="29">
        <f>(IF(BQ52=0,0,AVERAGE(BQ4:BQ51)))</f>
        <v>21.0375</v>
      </c>
      <c r="BR54" s="29">
        <f>(IF(BR52=0,0,AVERAGE(BR4:BR51)))</f>
        <v>22.5083333333333</v>
      </c>
      <c r="BS54" s="29">
        <f>(IF(BS52=0,0,AVERAGE(BS4:BS51)))</f>
        <v>20.9229166666667</v>
      </c>
      <c r="BT54" s="29">
        <f>(IF(BT52=0,0,AVERAGE(BT4:BT51)))</f>
        <v>20.23125</v>
      </c>
      <c r="BU54" s="29">
        <f>(IF(BU52=0,0,AVERAGE(BU4:BU51)))</f>
        <v>21.5770833333333</v>
      </c>
      <c r="BV54" s="29">
        <f>(IF(BV52=0,0,AVERAGE(BV4:BV51)))</f>
        <v>23.4375</v>
      </c>
      <c r="BW54" s="29">
        <f>(IF(BW52=0,0,AVERAGE(BW4:BW51)))</f>
        <v>23.6333333333333</v>
      </c>
      <c r="BX54" s="29">
        <f>(IF(BX52=0,0,AVERAGE(BX4:BX51)))</f>
        <v>23.9854166666667</v>
      </c>
      <c r="BY54" s="29">
        <f>(IF(BY52=0,0,AVERAGE(BY4:BY51)))</f>
        <v>24.4375</v>
      </c>
      <c r="BZ54" s="29">
        <f>(IF(BZ52=0,0,AVERAGE(BZ4:BZ51)))</f>
        <v>25.7104166666667</v>
      </c>
      <c r="CA54" s="29">
        <f>(IF(CA52=0,0,AVERAGE(CA4:CA51)))</f>
        <v>25.8583333333333</v>
      </c>
      <c r="CB54" s="29">
        <f>(IF(CB52=0,0,AVERAGE(CB4:CB51)))</f>
        <v>25.6020833333333</v>
      </c>
      <c r="CC54" s="29">
        <f>(IF(CC52=0,0,AVERAGE(CC4:CC51)))</f>
        <v>26.1979166666667</v>
      </c>
      <c r="CD54" s="29">
        <f>(IF(CD52=0,0,AVERAGE(CD4:CD51)))</f>
        <v>25.2854166666667</v>
      </c>
      <c r="CE54" s="29">
        <f>(IF(CE52=0,0,AVERAGE(CE4:CE51)))</f>
        <v>26.54375</v>
      </c>
      <c r="CF54" s="29">
        <f>(IF(CF52=0,0,AVERAGE(CF4:CF51)))</f>
        <v>24.725</v>
      </c>
      <c r="CG54" s="29">
        <f>(IF(CG52=0,0,AVERAGE(CG4:CG51)))</f>
        <v>25.46875</v>
      </c>
      <c r="CH54" s="29">
        <f>(IF(CH52=0,0,AVERAGE(CH4:CH51)))</f>
        <v>25.2604166666667</v>
      </c>
      <c r="CI54" s="29">
        <f>(IF(CI52=0,0,AVERAGE(CI4:CI51)))</f>
        <v>24.4166666666667</v>
      </c>
      <c r="CJ54" s="29">
        <f>(IF(CJ52=0,0,AVERAGE(CJ4:CJ51)))</f>
        <v>22.79375</v>
      </c>
      <c r="CK54" s="29">
        <f>(IF(CK52=0,0,AVERAGE(CK4:CK51)))</f>
        <v>22.4458333333333</v>
      </c>
      <c r="CL54" s="29">
        <f>(IF(CL52=0,0,AVERAGE(CL4:CL51)))</f>
        <v>21.7104166666667</v>
      </c>
      <c r="CM54" s="29">
        <f>(IF(CM52=0,0,AVERAGE(CM4:CM51)))</f>
        <v>22.5729166666667</v>
      </c>
      <c r="CN54" s="29">
        <f>(IF(CN52=0,0,AVERAGE(CN4:CN51)))</f>
        <v>24.1270833333333</v>
      </c>
      <c r="CO54" s="29">
        <f>(IF(CO52=0,0,AVERAGE(CO4:CO51)))</f>
        <v>24.0354166666667</v>
      </c>
      <c r="CP54" s="29">
        <f>(IF(CP52=0,0,AVERAGE(CP4:CP51)))</f>
        <v>22.7270833333333</v>
      </c>
      <c r="CQ54" s="29">
        <f>(IF(CQ52=0,0,AVERAGE(CQ4:CQ51)))</f>
        <v>21.8458333333333</v>
      </c>
      <c r="CR54" s="29">
        <f>(IF(CR52=0,0,AVERAGE(CR4:CR51)))</f>
        <v>0</v>
      </c>
      <c r="CS54" s="30">
        <f>AVERAGE(BN54:CR54)</f>
        <v>22.5471102150538</v>
      </c>
      <c r="CT54" s="27"/>
    </row>
    <row r="55" ht="18.5" customHeight="1">
      <c r="A55" t="s" s="21">
        <v>8</v>
      </c>
      <c r="B55" s="29">
        <f>MAX(B4:B51)</f>
        <v>27.4</v>
      </c>
      <c r="C55" s="29">
        <f>MAX(C4:C51)</f>
        <v>28.1</v>
      </c>
      <c r="D55" s="29">
        <f>MAX(D4:D51)</f>
        <v>25.7</v>
      </c>
      <c r="E55" s="29">
        <f>MAX(E4:E51)</f>
        <v>22.7</v>
      </c>
      <c r="F55" s="29">
        <f>MAX(F4:F51)</f>
        <v>24.2</v>
      </c>
      <c r="G55" s="29">
        <f>MAX(G4:G51)</f>
        <v>14.2</v>
      </c>
      <c r="H55" s="29">
        <f>MAX(H4:H51)</f>
        <v>14.9</v>
      </c>
      <c r="I55" s="29">
        <f>MAX(I4:I51)</f>
        <v>22.1</v>
      </c>
      <c r="J55" s="29">
        <f>MAX(J4:J51)</f>
        <v>23.6</v>
      </c>
      <c r="K55" s="29">
        <f>MAX(K4:K51)</f>
        <v>14.6</v>
      </c>
      <c r="L55" s="29">
        <f>MAX(L4:L51)</f>
        <v>14.2</v>
      </c>
      <c r="M55" s="29">
        <f>MAX(M4:M51)</f>
        <v>15.4</v>
      </c>
      <c r="N55" s="29">
        <f>MAX(N4:N51)</f>
        <v>20.5</v>
      </c>
      <c r="O55" s="29">
        <f>MAX(O4:O51)</f>
        <v>19</v>
      </c>
      <c r="P55" s="29">
        <f>MAX(P4:P51)</f>
        <v>21.9</v>
      </c>
      <c r="Q55" s="29">
        <f>MAX(Q4:Q51)</f>
        <v>17.4</v>
      </c>
      <c r="R55" s="29">
        <f>MAX(R4:R51)</f>
        <v>9.9</v>
      </c>
      <c r="S55" s="29">
        <f>MAX(S4:S51)</f>
        <v>21.3</v>
      </c>
      <c r="T55" s="29">
        <f>MAX(T4:T51)</f>
        <v>20.7</v>
      </c>
      <c r="U55" s="29">
        <f>MAX(U4:U51)</f>
        <v>22.6</v>
      </c>
      <c r="V55" s="29">
        <f>MAX(V4:V51)</f>
        <v>21.5</v>
      </c>
      <c r="W55" s="29">
        <f>MAX(W4:W51)</f>
        <v>25.4</v>
      </c>
      <c r="X55" s="29">
        <f>MAX(X4:X51)</f>
        <v>27.1</v>
      </c>
      <c r="Y55" s="29">
        <f>MAX(Y4:Y51)</f>
        <v>28.3</v>
      </c>
      <c r="Z55" s="29">
        <f>MAX(Z4:Z51)</f>
        <v>24.9</v>
      </c>
      <c r="AA55" s="29">
        <f>MAX(AA4:AA51)</f>
        <v>25.3</v>
      </c>
      <c r="AB55" s="29">
        <f>MAX(AB4:AB51)</f>
        <v>18.8</v>
      </c>
      <c r="AC55" s="29">
        <f>MAX(AC4:AC51)</f>
        <v>15.4</v>
      </c>
      <c r="AD55" s="29">
        <f>MAX(AD4:AD51)</f>
        <v>19</v>
      </c>
      <c r="AE55" s="29">
        <f>MAX(AE4:AE51)</f>
        <v>17.6</v>
      </c>
      <c r="AF55" s="29">
        <f>MAX(AF4:AF51)</f>
        <v>0</v>
      </c>
      <c r="AG55" s="28">
        <f>MAX(B55:AF55)</f>
        <v>28.3</v>
      </c>
      <c r="AH55" s="29">
        <f>MAX(AH4:AH51)</f>
        <v>14</v>
      </c>
      <c r="AI55" s="29">
        <f>MAX(AI4:AI51)</f>
        <v>19.5</v>
      </c>
      <c r="AJ55" s="29">
        <f>MAX(AJ4:AJ51)</f>
        <v>23.4</v>
      </c>
      <c r="AK55" s="29">
        <f>MAX(AK4:AK51)</f>
        <v>24.4</v>
      </c>
      <c r="AL55" s="29">
        <f>MAX(AL4:AL51)</f>
        <v>24.3</v>
      </c>
      <c r="AM55" s="29">
        <f>MAX(AM4:AM51)</f>
        <v>25.3</v>
      </c>
      <c r="AN55" s="29">
        <f>MAX(AN4:AN51)</f>
        <v>25.2</v>
      </c>
      <c r="AO55" s="29">
        <f>MAX(AO4:AO51)</f>
        <v>29</v>
      </c>
      <c r="AP55" s="29">
        <f>MAX(AP4:AP51)</f>
        <v>27.6</v>
      </c>
      <c r="AQ55" s="29">
        <f>MAX(AQ4:AQ51)</f>
        <v>19</v>
      </c>
      <c r="AR55" s="29">
        <f>MAX(AR4:AR51)</f>
        <v>20.6</v>
      </c>
      <c r="AS55" s="29">
        <f>MAX(AS4:AS51)</f>
        <v>22.6</v>
      </c>
      <c r="AT55" s="29">
        <f>MAX(AT4:AT51)</f>
        <v>22.1</v>
      </c>
      <c r="AU55" s="29">
        <f>MAX(AU4:AU51)</f>
        <v>22.8</v>
      </c>
      <c r="AV55" s="29">
        <f>MAX(AV4:AV51)</f>
        <v>18.5</v>
      </c>
      <c r="AW55" s="29">
        <f>MAX(AW4:AW51)</f>
        <v>19.2</v>
      </c>
      <c r="AX55" s="29">
        <f>MAX(AX4:AX51)</f>
        <v>22.2</v>
      </c>
      <c r="AY55" s="29">
        <f>MAX(AY4:AY51)</f>
        <v>22</v>
      </c>
      <c r="AZ55" s="29">
        <f>MAX(AZ4:AZ51)</f>
        <v>22</v>
      </c>
      <c r="BA55" s="29">
        <f>MAX(BA4:BA51)</f>
        <v>24.8</v>
      </c>
      <c r="BB55" s="29">
        <f>MAX(BB4:BB51)</f>
        <v>24.7</v>
      </c>
      <c r="BC55" s="29">
        <f>MAX(BC4:BC51)</f>
        <v>20.2</v>
      </c>
      <c r="BD55" s="29">
        <f>MAX(BD4:BD51)</f>
        <v>23.6</v>
      </c>
      <c r="BE55" s="29">
        <f>MAX(BE4:BE51)</f>
        <v>19.6</v>
      </c>
      <c r="BF55" s="29">
        <f>MAX(BF4:BF51)</f>
        <v>22.4</v>
      </c>
      <c r="BG55" s="29">
        <f>MAX(BG4:BG51)</f>
        <v>25.5</v>
      </c>
      <c r="BH55" s="29">
        <f>MAX(BH4:BH51)</f>
        <v>28.4</v>
      </c>
      <c r="BI55" s="29">
        <f>MAX(BI4:BI51)</f>
        <v>25.3</v>
      </c>
      <c r="BJ55" s="29">
        <f>MAX(BJ4:BJ51)</f>
        <v>28.4</v>
      </c>
      <c r="BK55" s="29">
        <f>MAX(BK4:BK51)</f>
        <v>27.1</v>
      </c>
      <c r="BL55" s="29">
        <f>MAX(BL4:BL51)</f>
        <v>0</v>
      </c>
      <c r="BM55" s="28">
        <f>MAX(AH55:BL55)</f>
        <v>29</v>
      </c>
      <c r="BN55" s="29">
        <f>MAX(BN4:BN51)</f>
        <v>28</v>
      </c>
      <c r="BO55" s="29">
        <f>MAX(BO4:BO51)</f>
        <v>23.4</v>
      </c>
      <c r="BP55" s="29">
        <f>MAX(BP4:BP51)</f>
        <v>27.9</v>
      </c>
      <c r="BQ55" s="29">
        <f>MAX(BQ4:BQ51)</f>
        <v>28.4</v>
      </c>
      <c r="BR55" s="29">
        <f>MAX(BR4:BR51)</f>
        <v>28.7</v>
      </c>
      <c r="BS55" s="29">
        <f>MAX(BS4:BS51)</f>
        <v>27.2</v>
      </c>
      <c r="BT55" s="29">
        <f>MAX(BT4:BT51)</f>
        <v>28</v>
      </c>
      <c r="BU55" s="29">
        <f>MAX(BU4:BU51)</f>
        <v>27.1</v>
      </c>
      <c r="BV55" s="29">
        <f>MAX(BV4:BV51)</f>
        <v>30.2</v>
      </c>
      <c r="BW55" s="29">
        <f>MAX(BW4:BW51)</f>
        <v>30.4</v>
      </c>
      <c r="BX55" s="29">
        <f>MAX(BX4:BX51)</f>
        <v>31.5</v>
      </c>
      <c r="BY55" s="29">
        <f>MAX(BY4:BY51)</f>
        <v>31</v>
      </c>
      <c r="BZ55" s="29">
        <f>MAX(BZ4:BZ51)</f>
        <v>34</v>
      </c>
      <c r="CA55" s="29">
        <f>MAX(CA4:CA51)</f>
        <v>32.1</v>
      </c>
      <c r="CB55" s="29">
        <f>MAX(CB4:CB51)</f>
        <v>32.2</v>
      </c>
      <c r="CC55" s="29">
        <f>MAX(CC4:CC51)</f>
        <v>32.2</v>
      </c>
      <c r="CD55" s="29">
        <f>MAX(CD4:CD51)</f>
        <v>29.3</v>
      </c>
      <c r="CE55" s="29">
        <f>MAX(CE4:CE51)</f>
        <v>30.8</v>
      </c>
      <c r="CF55" s="29">
        <f>MAX(CF4:CF51)</f>
        <v>29.9</v>
      </c>
      <c r="CG55" s="29">
        <f>MAX(CG4:CG51)</f>
        <v>28.3</v>
      </c>
      <c r="CH55" s="29">
        <f>MAX(CH4:CH51)</f>
        <v>30.4</v>
      </c>
      <c r="CI55" s="29">
        <f>MAX(CI4:CI51)</f>
        <v>29.7</v>
      </c>
      <c r="CJ55" s="29">
        <f>MAX(CJ4:CJ51)</f>
        <v>29.8</v>
      </c>
      <c r="CK55" s="29">
        <f>MAX(CK4:CK51)</f>
        <v>27.3</v>
      </c>
      <c r="CL55" s="29">
        <f>MAX(CL4:CL51)</f>
        <v>27.5</v>
      </c>
      <c r="CM55" s="29">
        <f>MAX(CM4:CM51)</f>
        <v>30.2</v>
      </c>
      <c r="CN55" s="29">
        <f>MAX(CN4:CN51)</f>
        <v>30.8</v>
      </c>
      <c r="CO55" s="31">
        <f>MAX(CO4:CO51)</f>
        <v>30.6</v>
      </c>
      <c r="CP55" s="29">
        <f>MAX(CP4:CP51)</f>
        <v>28.5</v>
      </c>
      <c r="CQ55" s="29">
        <f>MAX(CQ4:CQ51)</f>
        <v>27</v>
      </c>
      <c r="CR55" s="29">
        <f>MAX(CR4:CR51)</f>
        <v>0</v>
      </c>
      <c r="CS55" s="30">
        <f>MAX(BN55:CR55)</f>
        <v>34</v>
      </c>
      <c r="CT55" s="27">
        <f>MAX(CS4:CS51)</f>
        <v>2147</v>
      </c>
    </row>
    <row r="56" ht="18.5" customHeight="1">
      <c r="A56" t="s" s="21">
        <v>9</v>
      </c>
      <c r="B56" s="29">
        <f>MIN(B4:B51)</f>
        <v>5.1</v>
      </c>
      <c r="C56" s="29">
        <f>MIN(C4:C51)</f>
        <v>4.8</v>
      </c>
      <c r="D56" s="29">
        <f>MIN(D4:D51)</f>
        <v>6.3</v>
      </c>
      <c r="E56" s="29">
        <f>MIN(E4:E51)</f>
        <v>8.199999999999999</v>
      </c>
      <c r="F56" s="29">
        <f>MIN(F4:F51)</f>
        <v>5.4</v>
      </c>
      <c r="G56" s="29">
        <f>MIN(G4:G51)</f>
        <v>5</v>
      </c>
      <c r="H56" s="29">
        <f>MIN(H4:H51)</f>
        <v>2.2</v>
      </c>
      <c r="I56" s="29">
        <f>MIN(I4:I51)</f>
        <v>-0.3</v>
      </c>
      <c r="J56" s="29">
        <f>MIN(J4:J51)</f>
        <v>5.8</v>
      </c>
      <c r="K56" s="29">
        <f>MIN(K4:K51)</f>
        <v>8.5</v>
      </c>
      <c r="L56" s="29">
        <f>MIN(L4:L51)</f>
        <v>7.3</v>
      </c>
      <c r="M56" s="29">
        <f>MIN(M4:M51)</f>
        <v>4.1</v>
      </c>
      <c r="N56" s="29">
        <f>MIN(N4:N51)</f>
        <v>4.4</v>
      </c>
      <c r="O56" s="29">
        <f>MIN(O4:O51)</f>
        <v>4.1</v>
      </c>
      <c r="P56" s="29">
        <f>MIN(P4:P51)</f>
        <v>2.6</v>
      </c>
      <c r="Q56" s="29">
        <f>MIN(Q4:Q51)</f>
        <v>4.2</v>
      </c>
      <c r="R56" s="29">
        <f>MIN(R4:R51)</f>
        <v>5.8</v>
      </c>
      <c r="S56" s="29">
        <f>MIN(S4:S51)</f>
        <v>2.5</v>
      </c>
      <c r="T56" s="29">
        <f>MIN(T4:T51)</f>
        <v>3.3</v>
      </c>
      <c r="U56" s="29">
        <f>MIN(U4:U51)</f>
        <v>4</v>
      </c>
      <c r="V56" s="29">
        <f>MIN(V4:V51)</f>
        <v>8.800000000000001</v>
      </c>
      <c r="W56" s="29">
        <f>MIN(W4:W51)</f>
        <v>6.1</v>
      </c>
      <c r="X56" s="29">
        <f>MIN(X4:X51)</f>
        <v>6.7</v>
      </c>
      <c r="Y56" s="29">
        <f>MIN(Y4:Y51)</f>
        <v>7.8</v>
      </c>
      <c r="Z56" s="29">
        <f>MIN(Z4:Z51)</f>
        <v>7.9</v>
      </c>
      <c r="AA56" s="29">
        <f>MIN(AA4:AA51)</f>
        <v>12.1</v>
      </c>
      <c r="AB56" s="29">
        <f>MIN(AB4:AB51)</f>
        <v>11.6</v>
      </c>
      <c r="AC56" s="29">
        <f>MIN(AC4:AC51)</f>
        <v>12.5</v>
      </c>
      <c r="AD56" s="29">
        <f>MIN(AD4:AD51)</f>
        <v>11.8</v>
      </c>
      <c r="AE56" s="29">
        <f>MIN(AE4:AE51)</f>
        <v>10.3</v>
      </c>
      <c r="AF56" s="29">
        <f>MIN(AF4:AF51)</f>
        <v>0</v>
      </c>
      <c r="AG56" s="28">
        <f>MIN(B56:AF56)</f>
        <v>-0.3</v>
      </c>
      <c r="AH56" s="29">
        <f>MIN(AH4:AH51)</f>
        <v>8.300000000000001</v>
      </c>
      <c r="AI56" s="29">
        <f>MIN(AI4:AI51)</f>
        <v>7.3</v>
      </c>
      <c r="AJ56" s="29">
        <f>MIN(AJ4:AJ51)</f>
        <v>6.2</v>
      </c>
      <c r="AK56" s="29">
        <f>MIN(AK4:AK51)</f>
        <v>5.6</v>
      </c>
      <c r="AL56" s="29">
        <f>MIN(AL4:AL51)</f>
        <v>10.8</v>
      </c>
      <c r="AM56" s="29">
        <f>MIN(AM4:AM51)</f>
        <v>7.6</v>
      </c>
      <c r="AN56" s="29">
        <f>MIN(AN4:AN51)</f>
        <v>11.5</v>
      </c>
      <c r="AO56" s="29">
        <f>MIN(AO4:AO51)</f>
        <v>8.699999999999999</v>
      </c>
      <c r="AP56" s="29">
        <f>MIN(AP4:AP51)</f>
        <v>14.7</v>
      </c>
      <c r="AQ56" s="29">
        <f>MIN(AQ4:AQ51)</f>
        <v>14</v>
      </c>
      <c r="AR56" s="29">
        <f>MIN(AR4:AR51)</f>
        <v>12.2</v>
      </c>
      <c r="AS56" s="29">
        <f>MIN(AS4:AS51)</f>
        <v>8.800000000000001</v>
      </c>
      <c r="AT56" s="29">
        <f>MIN(AT4:AT51)</f>
        <v>9</v>
      </c>
      <c r="AU56" s="29">
        <f>MIN(AU4:AU51)</f>
        <v>10.5</v>
      </c>
      <c r="AV56" s="29">
        <f>MIN(AV4:AV51)</f>
        <v>8.800000000000001</v>
      </c>
      <c r="AW56" s="29">
        <f>MIN(AW4:AW51)</f>
        <v>13.4</v>
      </c>
      <c r="AX56" s="29">
        <f>MIN(AX4:AX51)</f>
        <v>8.699999999999999</v>
      </c>
      <c r="AY56" s="29">
        <f>MIN(AY4:AY51)</f>
        <v>9.699999999999999</v>
      </c>
      <c r="AZ56" s="29">
        <f>MIN(AZ4:AZ51)</f>
        <v>9.4</v>
      </c>
      <c r="BA56" s="29">
        <f>MIN(BA4:BA51)</f>
        <v>10.3</v>
      </c>
      <c r="BB56" s="29">
        <f>MIN(BB4:BB51)</f>
        <v>10</v>
      </c>
      <c r="BC56" s="29">
        <f>MIN(BC4:BC51)</f>
        <v>12.7</v>
      </c>
      <c r="BD56" s="29">
        <f>MIN(BD4:BD51)</f>
        <v>10.2</v>
      </c>
      <c r="BE56" s="29">
        <f>MIN(BE4:BE51)</f>
        <v>12.3</v>
      </c>
      <c r="BF56" s="29">
        <f>MIN(BF4:BF51)</f>
        <v>10</v>
      </c>
      <c r="BG56" s="29">
        <f>MIN(BG4:BG51)</f>
        <v>9.300000000000001</v>
      </c>
      <c r="BH56" s="29">
        <f>MIN(BH4:BH51)</f>
        <v>10.7</v>
      </c>
      <c r="BI56" s="29">
        <f>MIN(BI4:BI51)</f>
        <v>11.4</v>
      </c>
      <c r="BJ56" s="29">
        <f>MIN(BJ4:BJ51)</f>
        <v>12</v>
      </c>
      <c r="BK56" s="29">
        <f>MIN(BK4:BK51)</f>
        <v>12.5</v>
      </c>
      <c r="BL56" s="29">
        <f>MIN(BL4:BL51)</f>
        <v>0</v>
      </c>
      <c r="BM56" s="28">
        <f>MIN(AH56:BL56)</f>
        <v>0</v>
      </c>
      <c r="BN56" s="29">
        <f>MIN(BN4:BN51)</f>
        <v>12.7</v>
      </c>
      <c r="BO56" s="29">
        <f>MIN(BO4:BO51)</f>
        <v>14.3</v>
      </c>
      <c r="BP56" s="29">
        <f>MIN(BP4:BP51)</f>
        <v>14</v>
      </c>
      <c r="BQ56" s="29">
        <f>MIN(BQ4:BQ51)</f>
        <v>13</v>
      </c>
      <c r="BR56" s="29">
        <f>MIN(BR4:BR51)</f>
        <v>17.2</v>
      </c>
      <c r="BS56" s="29">
        <f>MIN(BS4:BS51)</f>
        <v>14.2</v>
      </c>
      <c r="BT56" s="29">
        <f>MIN(BT4:BT51)</f>
        <v>13.6</v>
      </c>
      <c r="BU56" s="29">
        <f>MIN(BU4:BU51)</f>
        <v>15.9</v>
      </c>
      <c r="BV56" s="29">
        <f>MIN(BV4:BV51)</f>
        <v>15.5</v>
      </c>
      <c r="BW56" s="29">
        <f>MIN(BW4:BW51)</f>
        <v>16.2</v>
      </c>
      <c r="BX56" s="29">
        <f>MIN(BX4:BX51)</f>
        <v>16.2</v>
      </c>
      <c r="BY56" s="29">
        <f>MIN(BY4:BY51)</f>
        <v>17.3</v>
      </c>
      <c r="BZ56" s="29">
        <f>MIN(BZ4:BZ51)</f>
        <v>17.1</v>
      </c>
      <c r="CA56" s="29">
        <f>MIN(CA4:CA51)</f>
        <v>18.9</v>
      </c>
      <c r="CB56" s="29">
        <f>MIN(CB4:CB51)</f>
        <v>18</v>
      </c>
      <c r="CC56" s="29">
        <f>MIN(CC4:CC51)</f>
        <v>19.8</v>
      </c>
      <c r="CD56" s="29">
        <f>MIN(CD4:CD51)</f>
        <v>21.7</v>
      </c>
      <c r="CE56" s="29">
        <f>MIN(CE4:CE51)</f>
        <v>22.5</v>
      </c>
      <c r="CF56" s="29">
        <f>MIN(CF4:CF51)</f>
        <v>20</v>
      </c>
      <c r="CG56" s="29">
        <f>MIN(CG4:CG51)</f>
        <v>22.9</v>
      </c>
      <c r="CH56" s="29">
        <f>MIN(CH4:CH51)</f>
        <v>20.6</v>
      </c>
      <c r="CI56" s="29">
        <f>MIN(CI4:CI51)</f>
        <v>19.8</v>
      </c>
      <c r="CJ56" s="29">
        <f>MIN(CJ4:CJ51)</f>
        <v>15.3</v>
      </c>
      <c r="CK56" s="29">
        <f>MIN(CK4:CK51)</f>
        <v>16.4</v>
      </c>
      <c r="CL56" s="29">
        <f>MIN(CL4:CL51)</f>
        <v>14.2</v>
      </c>
      <c r="CM56" s="29">
        <f>MIN(CM4:CM51)</f>
        <v>13.4</v>
      </c>
      <c r="CN56" s="29">
        <f>MIN(CN4:CN51)</f>
        <v>16.7</v>
      </c>
      <c r="CO56" s="29">
        <f>MIN(CO4:CO51)</f>
        <v>17</v>
      </c>
      <c r="CP56" s="29">
        <f>MIN(CP4:CP51)</f>
        <v>16.3</v>
      </c>
      <c r="CQ56" s="29">
        <f>MIN(CQ4:CQ51)</f>
        <v>14.6</v>
      </c>
      <c r="CR56" s="29">
        <f>MIN(CR4:CR51)</f>
        <v>0</v>
      </c>
      <c r="CS56" s="30">
        <f>MIN(BN56:CR56)</f>
        <v>0</v>
      </c>
      <c r="CT56" s="27">
        <f>MIN(CS4:CS51)</f>
        <v>1049.6</v>
      </c>
    </row>
    <row r="57" ht="18.5" customHeight="1">
      <c r="A57" t="s" s="21">
        <v>10</v>
      </c>
      <c r="B57" s="29">
        <f>AVERAGE(B55:B56)</f>
        <v>16.25</v>
      </c>
      <c r="C57" s="29">
        <f>AVERAGE(C55:C56)</f>
        <v>16.45</v>
      </c>
      <c r="D57" s="29">
        <f>AVERAGE(D55:D56)</f>
        <v>16</v>
      </c>
      <c r="E57" s="29">
        <f>AVERAGE(E55:E56)</f>
        <v>15.45</v>
      </c>
      <c r="F57" s="29">
        <f>AVERAGE(F55:F56)</f>
        <v>14.8</v>
      </c>
      <c r="G57" s="29">
        <f>AVERAGE(G55:G56)</f>
        <v>9.6</v>
      </c>
      <c r="H57" s="29">
        <f>AVERAGE(H55:H56)</f>
        <v>8.550000000000001</v>
      </c>
      <c r="I57" s="29">
        <f>AVERAGE(I55:I56)</f>
        <v>10.9</v>
      </c>
      <c r="J57" s="29">
        <f>AVERAGE(J55:J56)</f>
        <v>14.7</v>
      </c>
      <c r="K57" s="29">
        <f>AVERAGE(K55:K56)</f>
        <v>11.55</v>
      </c>
      <c r="L57" s="29">
        <f>AVERAGE(L55:L56)</f>
        <v>10.75</v>
      </c>
      <c r="M57" s="29">
        <f>AVERAGE(M55:M56)</f>
        <v>9.75</v>
      </c>
      <c r="N57" s="29">
        <f>AVERAGE(N55:N56)</f>
        <v>12.45</v>
      </c>
      <c r="O57" s="29">
        <f>AVERAGE(O55:O56)</f>
        <v>11.55</v>
      </c>
      <c r="P57" s="29">
        <f>AVERAGE(P55:P56)</f>
        <v>12.25</v>
      </c>
      <c r="Q57" s="29">
        <f>AVERAGE(Q55:Q56)</f>
        <v>10.8</v>
      </c>
      <c r="R57" s="29">
        <f>AVERAGE(R55:R56)</f>
        <v>7.85</v>
      </c>
      <c r="S57" s="29">
        <f>AVERAGE(S55:S56)</f>
        <v>11.9</v>
      </c>
      <c r="T57" s="29">
        <f>AVERAGE(T55:T56)</f>
        <v>12</v>
      </c>
      <c r="U57" s="29">
        <f>AVERAGE(U55:U56)</f>
        <v>13.3</v>
      </c>
      <c r="V57" s="29">
        <f>AVERAGE(V55:V56)</f>
        <v>15.15</v>
      </c>
      <c r="W57" s="29">
        <f>AVERAGE(W55:W56)</f>
        <v>15.75</v>
      </c>
      <c r="X57" s="29">
        <f>AVERAGE(X55:X56)</f>
        <v>16.9</v>
      </c>
      <c r="Y57" s="29">
        <f>AVERAGE(Y55:Y56)</f>
        <v>18.05</v>
      </c>
      <c r="Z57" s="29">
        <f>AVERAGE(Z55:Z56)</f>
        <v>16.4</v>
      </c>
      <c r="AA57" s="29">
        <f>AVERAGE(AA55:AA56)</f>
        <v>18.7</v>
      </c>
      <c r="AB57" s="29">
        <f>AVERAGE(AB55:AB56)</f>
        <v>15.2</v>
      </c>
      <c r="AC57" s="29">
        <f>AVERAGE(AC55:AC56)</f>
        <v>13.95</v>
      </c>
      <c r="AD57" s="29">
        <f>AVERAGE(AD55:AD56)</f>
        <v>15.4</v>
      </c>
      <c r="AE57" s="29">
        <f>AVERAGE(AE55:AE56)</f>
        <v>13.95</v>
      </c>
      <c r="AF57" s="29">
        <f>AVERAGE(AF55:AF56)</f>
        <v>0</v>
      </c>
      <c r="AG57" s="28">
        <f>AVERAGE(B57:AF57)</f>
        <v>13.1064516129032</v>
      </c>
      <c r="AH57" s="29">
        <f>AVERAGE(AH55:AH56)</f>
        <v>11.15</v>
      </c>
      <c r="AI57" s="29">
        <f>AVERAGE(AI55:AI56)</f>
        <v>13.4</v>
      </c>
      <c r="AJ57" s="29">
        <f>AVERAGE(AJ55:AJ56)</f>
        <v>14.8</v>
      </c>
      <c r="AK57" s="29">
        <f>AVERAGE(AK55:AK56)</f>
        <v>15</v>
      </c>
      <c r="AL57" s="29">
        <f>AVERAGE(AL55:AL56)</f>
        <v>17.55</v>
      </c>
      <c r="AM57" s="29">
        <f>AVERAGE(AM55:AM56)</f>
        <v>16.45</v>
      </c>
      <c r="AN57" s="29">
        <f>AVERAGE(AN55:AN56)</f>
        <v>18.35</v>
      </c>
      <c r="AO57" s="29">
        <f>AVERAGE(AO55:AO56)</f>
        <v>18.85</v>
      </c>
      <c r="AP57" s="29">
        <f>AVERAGE(AP55:AP56)</f>
        <v>21.15</v>
      </c>
      <c r="AQ57" s="29">
        <f>AVERAGE(AQ55:AQ56)</f>
        <v>16.5</v>
      </c>
      <c r="AR57" s="29">
        <f>AVERAGE(AR55:AR56)</f>
        <v>16.4</v>
      </c>
      <c r="AS57" s="29">
        <f>AVERAGE(AS55:AS56)</f>
        <v>15.7</v>
      </c>
      <c r="AT57" s="29">
        <f>AVERAGE(AT55:AT56)</f>
        <v>15.55</v>
      </c>
      <c r="AU57" s="29">
        <f>AVERAGE(AU55:AU56)</f>
        <v>16.65</v>
      </c>
      <c r="AV57" s="29">
        <f>AVERAGE(AV55:AV56)</f>
        <v>13.65</v>
      </c>
      <c r="AW57" s="29">
        <f>AVERAGE(AW55:AW56)</f>
        <v>16.3</v>
      </c>
      <c r="AX57" s="29">
        <f>AVERAGE(AX55:AX56)</f>
        <v>15.45</v>
      </c>
      <c r="AY57" s="29">
        <f>AVERAGE(AY55:AY56)</f>
        <v>15.85</v>
      </c>
      <c r="AZ57" s="29">
        <f>AVERAGE(AZ55:AZ56)</f>
        <v>15.7</v>
      </c>
      <c r="BA57" s="29">
        <f>AVERAGE(BA55:BA56)</f>
        <v>17.55</v>
      </c>
      <c r="BB57" s="29">
        <f>AVERAGE(BB55:BB56)</f>
        <v>17.35</v>
      </c>
      <c r="BC57" s="29">
        <f>AVERAGE(BC55:BC56)</f>
        <v>16.45</v>
      </c>
      <c r="BD57" s="29">
        <f>AVERAGE(BD55:BD56)</f>
        <v>16.9</v>
      </c>
      <c r="BE57" s="29">
        <f>AVERAGE(BE55:BE56)</f>
        <v>15.95</v>
      </c>
      <c r="BF57" s="29">
        <f>AVERAGE(BF55:BF56)</f>
        <v>16.2</v>
      </c>
      <c r="BG57" s="29">
        <f>AVERAGE(BG55:BG56)</f>
        <v>17.4</v>
      </c>
      <c r="BH57" s="29">
        <f>AVERAGE(BH55:BH56)</f>
        <v>19.55</v>
      </c>
      <c r="BI57" s="29">
        <f>AVERAGE(BI55:BI56)</f>
        <v>18.35</v>
      </c>
      <c r="BJ57" s="29">
        <f>AVERAGE(BJ55:BJ56)</f>
        <v>20.2</v>
      </c>
      <c r="BK57" s="29">
        <f>AVERAGE(BK55:BK56)</f>
        <v>19.8</v>
      </c>
      <c r="BL57" s="29">
        <f>AVERAGE(BL55:BL56)</f>
        <v>0</v>
      </c>
      <c r="BM57" s="28">
        <f>AVERAGE(AH57:BL57)</f>
        <v>16.1338709677419</v>
      </c>
      <c r="BN57" s="29">
        <f>AVERAGE(BN55:BN56)</f>
        <v>20.35</v>
      </c>
      <c r="BO57" s="29">
        <f>AVERAGE(BO55:BO56)</f>
        <v>18.85</v>
      </c>
      <c r="BP57" s="29">
        <f>AVERAGE(BP55:BP56)</f>
        <v>20.95</v>
      </c>
      <c r="BQ57" s="29">
        <f>AVERAGE(BQ55:BQ56)</f>
        <v>20.7</v>
      </c>
      <c r="BR57" s="29">
        <f>AVERAGE(BR55:BR56)</f>
        <v>22.95</v>
      </c>
      <c r="BS57" s="29">
        <f>AVERAGE(BS55:BS56)</f>
        <v>20.7</v>
      </c>
      <c r="BT57" s="29">
        <f>AVERAGE(BT55:BT56)</f>
        <v>20.8</v>
      </c>
      <c r="BU57" s="29">
        <f>AVERAGE(BU55:BU56)</f>
        <v>21.5</v>
      </c>
      <c r="BV57" s="29">
        <f>AVERAGE(BV55:BV56)</f>
        <v>22.85</v>
      </c>
      <c r="BW57" s="29">
        <f>AVERAGE(BW55:BW56)</f>
        <v>23.3</v>
      </c>
      <c r="BX57" s="29">
        <f>AVERAGE(BX55:BX56)</f>
        <v>23.85</v>
      </c>
      <c r="BY57" s="29">
        <f>AVERAGE(BY55:BY56)</f>
        <v>24.15</v>
      </c>
      <c r="BZ57" s="29">
        <f>AVERAGE(BZ55:BZ56)</f>
        <v>25.55</v>
      </c>
      <c r="CA57" s="29">
        <f>AVERAGE(CA55:CA56)</f>
        <v>25.5</v>
      </c>
      <c r="CB57" s="29">
        <f>AVERAGE(CB55:CB56)</f>
        <v>25.1</v>
      </c>
      <c r="CC57" s="29">
        <f>AVERAGE(CC55:CC56)</f>
        <v>26</v>
      </c>
      <c r="CD57" s="29">
        <f>AVERAGE(CD55:CD56)</f>
        <v>25.5</v>
      </c>
      <c r="CE57" s="29">
        <f>AVERAGE(CE55:CE56)</f>
        <v>26.65</v>
      </c>
      <c r="CF57" s="29">
        <f>AVERAGE(CF55:CF56)</f>
        <v>24.95</v>
      </c>
      <c r="CG57" s="29">
        <f>AVERAGE(CG55:CG56)</f>
        <v>25.6</v>
      </c>
      <c r="CH57" s="29">
        <f>AVERAGE(CH55:CH56)</f>
        <v>25.5</v>
      </c>
      <c r="CI57" s="29">
        <f>AVERAGE(CI55:CI56)</f>
        <v>24.75</v>
      </c>
      <c r="CJ57" s="29">
        <f>AVERAGE(CJ55:CJ56)</f>
        <v>22.55</v>
      </c>
      <c r="CK57" s="29">
        <f>AVERAGE(CK55:CK56)</f>
        <v>21.85</v>
      </c>
      <c r="CL57" s="29">
        <f>AVERAGE(CL55:CL56)</f>
        <v>20.85</v>
      </c>
      <c r="CM57" s="29">
        <f>AVERAGE(CM55:CM56)</f>
        <v>21.8</v>
      </c>
      <c r="CN57" s="29">
        <f>AVERAGE(CN55:CN56)</f>
        <v>23.75</v>
      </c>
      <c r="CO57" s="29">
        <f>AVERAGE(CO55:CO56)</f>
        <v>23.8</v>
      </c>
      <c r="CP57" s="29">
        <f>AVERAGE(CP55:CP56)</f>
        <v>22.4</v>
      </c>
      <c r="CQ57" s="29">
        <f>AVERAGE(CQ55:CQ56)</f>
        <v>20.8</v>
      </c>
      <c r="CR57" s="29">
        <f>AVERAGE(CR55:CR56)</f>
        <v>0</v>
      </c>
      <c r="CS57" s="30">
        <f>AVERAGE(BN57:CR57)</f>
        <v>22.3822580645161</v>
      </c>
      <c r="CT57" s="27">
        <f>AVERAGE(CS4:CS51)</f>
        <v>1573.508333333330</v>
      </c>
    </row>
    <row r="58" ht="18.5" customHeight="1">
      <c r="A58" t="s" s="32">
        <v>11</v>
      </c>
      <c r="B58" s="33">
        <f>B57-B54</f>
        <v>0.9583333333333</v>
      </c>
      <c r="C58" s="33">
        <f>C57-C54</f>
        <v>1.3458333333333</v>
      </c>
      <c r="D58" s="33">
        <f>D57-D54</f>
        <v>0.9854166666667</v>
      </c>
      <c r="E58" s="33">
        <f>E57-E54</f>
        <v>1.03125</v>
      </c>
      <c r="F58" s="33">
        <f>F57-F54</f>
        <v>0.9208333333333</v>
      </c>
      <c r="G58" s="33">
        <f>G57-G54</f>
        <v>-0.30625</v>
      </c>
      <c r="H58" s="33">
        <f>H57-H54</f>
        <v>0.81666666666667</v>
      </c>
      <c r="I58" s="33">
        <f>I57-I54</f>
        <v>1.40208333333333</v>
      </c>
      <c r="J58" s="33">
        <f>J57-J54</f>
        <v>2.0375</v>
      </c>
      <c r="K58" s="33">
        <f>K57-K54</f>
        <v>0.4104166666667</v>
      </c>
      <c r="L58" s="33">
        <f>L57-L54</f>
        <v>-0.26875</v>
      </c>
      <c r="M58" s="33">
        <f>M57-M54</f>
        <v>0.08958333333333</v>
      </c>
      <c r="N58" s="33">
        <f>N57-N54</f>
        <v>1.0520833333333</v>
      </c>
      <c r="O58" s="33">
        <f>O57-O54</f>
        <v>0.5604166666667</v>
      </c>
      <c r="P58" s="33">
        <f>P57-P54</f>
        <v>0.78125</v>
      </c>
      <c r="Q58" s="33">
        <f>Q57-Q54</f>
        <v>0.94791666666667</v>
      </c>
      <c r="R58" s="33">
        <f>R57-R54</f>
        <v>0.2625</v>
      </c>
      <c r="S58" s="33">
        <f>S57-S54</f>
        <v>0.8354166666667</v>
      </c>
      <c r="T58" s="33">
        <f>T57-T54</f>
        <v>0.5541666666667</v>
      </c>
      <c r="U58" s="33">
        <f>U57-U54</f>
        <v>0.59375</v>
      </c>
      <c r="V58" s="33">
        <f>V57-V54</f>
        <v>1.5875</v>
      </c>
      <c r="W58" s="33">
        <f>W57-W54</f>
        <v>1.4020833333333</v>
      </c>
      <c r="X58" s="33">
        <f>X57-X54</f>
        <v>0.8229166666667</v>
      </c>
      <c r="Y58" s="33">
        <f>Y57-Y54</f>
        <v>1</v>
      </c>
      <c r="Z58" s="33">
        <f>Z57-Z54</f>
        <v>0.5604166666667</v>
      </c>
      <c r="AA58" s="33">
        <f>AA57-AA54</f>
        <v>3.0333333333333</v>
      </c>
      <c r="AB58" s="33">
        <f>AB57-AB54</f>
        <v>0.1270833333333</v>
      </c>
      <c r="AC58" s="33">
        <f>AC57-AC54</f>
        <v>0.1895833333333</v>
      </c>
      <c r="AD58" s="33">
        <f>AD57-AD54</f>
        <v>1.1645833333333</v>
      </c>
      <c r="AE58" s="33">
        <f>AE57-AE54</f>
        <v>0.0125</v>
      </c>
      <c r="AF58" s="33">
        <f>AF57-AF54</f>
        <v>0</v>
      </c>
      <c r="AG58" s="28">
        <f>AVERAGE(B58:AF58)</f>
        <v>0.8035618279569871</v>
      </c>
      <c r="AH58" s="33">
        <f>AH57-AH54</f>
        <v>-0.9520833333333</v>
      </c>
      <c r="AI58" s="33">
        <f>AI57-AI54</f>
        <v>0.5770833333333</v>
      </c>
      <c r="AJ58" s="33">
        <f>AJ57-AJ54</f>
        <v>0.49375</v>
      </c>
      <c r="AK58" s="33">
        <f>AK57-AK54</f>
        <v>0.8708333333333</v>
      </c>
      <c r="AL58" s="33">
        <f>AL57-AL54</f>
        <v>1.4041666666667</v>
      </c>
      <c r="AM58" s="33">
        <f>AM57-AM54</f>
        <v>-0.08125</v>
      </c>
      <c r="AN58" s="33">
        <f>AN57-AN54</f>
        <v>-0.15625</v>
      </c>
      <c r="AO58" s="33">
        <f>AO57-AO54</f>
        <v>-0.4145833333333</v>
      </c>
      <c r="AP58" s="33">
        <f>AP57-AP54</f>
        <v>0.79375</v>
      </c>
      <c r="AQ58" s="33">
        <f>AQ57-AQ54</f>
        <v>0.6625</v>
      </c>
      <c r="AR58" s="33">
        <f>AR57-AR54</f>
        <v>0.8520833333333</v>
      </c>
      <c r="AS58" s="33">
        <f>AS57-AS54</f>
        <v>0.3958333333333</v>
      </c>
      <c r="AT58" s="33">
        <f>AT57-AT54</f>
        <v>0.1895833333333</v>
      </c>
      <c r="AU58" s="33">
        <f>AU57-AU54</f>
        <v>0.2291666666667</v>
      </c>
      <c r="AV58" s="33">
        <f>AV57-AV54</f>
        <v>-0.9541666666667</v>
      </c>
      <c r="AW58" s="33">
        <f>AW57-AW54</f>
        <v>0.7916666666667</v>
      </c>
      <c r="AX58" s="33">
        <f>AX57-AX54</f>
        <v>0.2166666666667</v>
      </c>
      <c r="AY58" s="33">
        <f>AY57-AY54</f>
        <v>0.36875</v>
      </c>
      <c r="AZ58" s="33">
        <f>AZ57-AZ54</f>
        <v>0.1041666666667</v>
      </c>
      <c r="BA58" s="33">
        <f>BA57-BA54</f>
        <v>0.4354166666667</v>
      </c>
      <c r="BB58" s="33">
        <f>BB57-BB54</f>
        <v>0.008333333333300001</v>
      </c>
      <c r="BC58" s="33">
        <f>BC57-BC54</f>
        <v>0.3458333333333</v>
      </c>
      <c r="BD58" s="33">
        <f>BD57-BD54</f>
        <v>0.7791666666667</v>
      </c>
      <c r="BE58" s="33">
        <f>BE57-BE54</f>
        <v>0.5666666666667</v>
      </c>
      <c r="BF58" s="33">
        <f>BF57-BF54</f>
        <v>-0.0979166666667</v>
      </c>
      <c r="BG58" s="33">
        <f>BG57-BG54</f>
        <v>0.1791666666667</v>
      </c>
      <c r="BH58" s="33">
        <f>BH57-BH54</f>
        <v>-0.0291666666667</v>
      </c>
      <c r="BI58" s="33">
        <f>BI57-BI54</f>
        <v>-0.3229166666667</v>
      </c>
      <c r="BJ58" s="33">
        <f>BJ57-BJ54</f>
        <v>0</v>
      </c>
      <c r="BK58" s="33">
        <f>BK57-BK54</f>
        <v>-0.2645833333333</v>
      </c>
      <c r="BL58" s="33">
        <f>BL57-BL54</f>
        <v>0</v>
      </c>
      <c r="BM58" s="28">
        <f>AVERAGE(AH58:BL58)</f>
        <v>0.225537634408603</v>
      </c>
      <c r="BN58" s="33">
        <f>BN57-BN54</f>
        <v>0.41875</v>
      </c>
      <c r="BO58" s="33">
        <f>BO57-BO54</f>
        <v>0.06458333333330001</v>
      </c>
      <c r="BP58" s="33">
        <f>BP57-BP54</f>
        <v>-0.1958333333333</v>
      </c>
      <c r="BQ58" s="33">
        <f>BQ57-BQ54</f>
        <v>-0.3375</v>
      </c>
      <c r="BR58" s="33">
        <f>BR57-BR54</f>
        <v>0.4416666666667</v>
      </c>
      <c r="BS58" s="33">
        <f>BS57-BS54</f>
        <v>-0.2229166666667</v>
      </c>
      <c r="BT58" s="33">
        <f>BT57-BT54</f>
        <v>0.56875</v>
      </c>
      <c r="BU58" s="33">
        <f>BU57-BU54</f>
        <v>-0.0770833333333</v>
      </c>
      <c r="BV58" s="33">
        <f>BV57-BV54</f>
        <v>-0.5875</v>
      </c>
      <c r="BW58" s="33">
        <f>BW57-BW54</f>
        <v>-0.3333333333333</v>
      </c>
      <c r="BX58" s="33">
        <f>BX57-BX54</f>
        <v>-0.1354166666667</v>
      </c>
      <c r="BY58" s="33">
        <f>BY57-BY54</f>
        <v>-0.2875</v>
      </c>
      <c r="BZ58" s="33">
        <f>BZ57-BZ54</f>
        <v>-0.1604166666667</v>
      </c>
      <c r="CA58" s="33">
        <f>CA57-CA54</f>
        <v>-0.3583333333333</v>
      </c>
      <c r="CB58" s="33">
        <f>CB57-CB54</f>
        <v>-0.5020833333333</v>
      </c>
      <c r="CC58" s="33">
        <f>CC57-CC54</f>
        <v>-0.1979166666667</v>
      </c>
      <c r="CD58" s="33">
        <f>CD57-CD54</f>
        <v>0.2145833333333</v>
      </c>
      <c r="CE58" s="33">
        <f>CE57-CE54</f>
        <v>0.10625</v>
      </c>
      <c r="CF58" s="33">
        <f>CF57-CF54</f>
        <v>0.225</v>
      </c>
      <c r="CG58" s="33">
        <f>CG57-CG54</f>
        <v>0.13125</v>
      </c>
      <c r="CH58" s="33">
        <f>CH57-CH54</f>
        <v>0.2395833333333</v>
      </c>
      <c r="CI58" s="33">
        <f>CI57-CI54</f>
        <v>0.3333333333333</v>
      </c>
      <c r="CJ58" s="33">
        <f>CJ57-CJ54</f>
        <v>-0.24375</v>
      </c>
      <c r="CK58" s="33">
        <f>CK57-CK54</f>
        <v>-0.5958333333333</v>
      </c>
      <c r="CL58" s="33">
        <f>CL57-CL54</f>
        <v>-0.8604166666667</v>
      </c>
      <c r="CM58" s="33">
        <f>CM57-CM54</f>
        <v>-0.7729166666667</v>
      </c>
      <c r="CN58" s="33">
        <f>CN57-CN54</f>
        <v>-0.3770833333333</v>
      </c>
      <c r="CO58" s="33">
        <f>CO57-CO54</f>
        <v>-0.2354166666667</v>
      </c>
      <c r="CP58" s="33">
        <f>CP57-CP54</f>
        <v>-0.3270833333333</v>
      </c>
      <c r="CQ58" s="33">
        <f>CQ57-CQ54</f>
        <v>-1.0458333333333</v>
      </c>
      <c r="CR58" s="33">
        <f>CR57-CR54</f>
        <v>0</v>
      </c>
      <c r="CS58" s="30">
        <f>AVERAGE(BN58:CR58)</f>
        <v>-0.164852150537635</v>
      </c>
      <c r="CT58" s="27">
        <f>AVERAGE(CS5:CS52)</f>
        <v>1579.680851063830</v>
      </c>
    </row>
    <row r="59" ht="34.5" customHeight="1">
      <c r="A59" t="s" s="32">
        <v>12</v>
      </c>
      <c r="B59" s="33">
        <f>B55-B56</f>
        <v>22.3</v>
      </c>
      <c r="C59" s="33">
        <f>C55-C56</f>
        <v>23.3</v>
      </c>
      <c r="D59" s="33">
        <f>D55-D56</f>
        <v>19.4</v>
      </c>
      <c r="E59" s="33">
        <f>E55-E56</f>
        <v>14.5</v>
      </c>
      <c r="F59" s="33">
        <f>F55-F56</f>
        <v>18.8</v>
      </c>
      <c r="G59" s="33">
        <f>G55-G56</f>
        <v>9.199999999999999</v>
      </c>
      <c r="H59" s="33">
        <f>H55-H56</f>
        <v>12.7</v>
      </c>
      <c r="I59" s="33">
        <f>I55-I56</f>
        <v>22.4</v>
      </c>
      <c r="J59" s="33">
        <f>J55-J56</f>
        <v>17.8</v>
      </c>
      <c r="K59" s="33">
        <f>K55-K56</f>
        <v>6.1</v>
      </c>
      <c r="L59" s="33">
        <f>L55-L56</f>
        <v>6.9</v>
      </c>
      <c r="M59" s="33">
        <f>M55-M56</f>
        <v>11.3</v>
      </c>
      <c r="N59" s="33">
        <f>N55-N56</f>
        <v>16.1</v>
      </c>
      <c r="O59" s="33">
        <f>O55-O56</f>
        <v>14.9</v>
      </c>
      <c r="P59" s="33">
        <f>P55-P56</f>
        <v>19.3</v>
      </c>
      <c r="Q59" s="33">
        <f>Q55-Q56</f>
        <v>13.2</v>
      </c>
      <c r="R59" s="33">
        <f>R55-R56</f>
        <v>4.1</v>
      </c>
      <c r="S59" s="33">
        <f>S55-S56</f>
        <v>18.8</v>
      </c>
      <c r="T59" s="33">
        <f>T55-T56</f>
        <v>17.4</v>
      </c>
      <c r="U59" s="33">
        <f>U55-U56</f>
        <v>18.6</v>
      </c>
      <c r="V59" s="33">
        <f>V55-V56</f>
        <v>12.7</v>
      </c>
      <c r="W59" s="33">
        <f>W55-W56</f>
        <v>19.3</v>
      </c>
      <c r="X59" s="33">
        <f>X55-X56</f>
        <v>20.4</v>
      </c>
      <c r="Y59" s="33">
        <f>Y55-Y56</f>
        <v>20.5</v>
      </c>
      <c r="Z59" s="33">
        <f>Z55-Z56</f>
        <v>17</v>
      </c>
      <c r="AA59" s="33">
        <f>AA55-AA56</f>
        <v>13.2</v>
      </c>
      <c r="AB59" s="33">
        <f>AB55-AB56</f>
        <v>7.2</v>
      </c>
      <c r="AC59" s="33">
        <f>AC55-AC56</f>
        <v>2.9</v>
      </c>
      <c r="AD59" s="33">
        <f>AD55-AD56</f>
        <v>7.2</v>
      </c>
      <c r="AE59" s="33">
        <f>AE55-AE56</f>
        <v>7.3</v>
      </c>
      <c r="AF59" s="33">
        <f>AF55-AF56</f>
        <v>0</v>
      </c>
      <c r="AG59" s="28">
        <f>AVERAGE(B59:AF59)</f>
        <v>14.0258064516129</v>
      </c>
      <c r="AH59" s="33">
        <f>AH55-AH56</f>
        <v>5.7</v>
      </c>
      <c r="AI59" s="33">
        <f>AI55-AI56</f>
        <v>12.2</v>
      </c>
      <c r="AJ59" s="33">
        <f>AJ55-AJ56</f>
        <v>17.2</v>
      </c>
      <c r="AK59" s="33">
        <f>AK55-AK56</f>
        <v>18.8</v>
      </c>
      <c r="AL59" s="33">
        <f>AL55-AL56</f>
        <v>13.5</v>
      </c>
      <c r="AM59" s="33">
        <f>AM55-AM56</f>
        <v>17.7</v>
      </c>
      <c r="AN59" s="33">
        <f>AN55-AN56</f>
        <v>13.7</v>
      </c>
      <c r="AO59" s="33">
        <f>AO55-AO56</f>
        <v>20.3</v>
      </c>
      <c r="AP59" s="34">
        <f>AP55-AP56</f>
        <v>12.9</v>
      </c>
      <c r="AQ59" s="34">
        <f>AQ55-AQ56</f>
        <v>5</v>
      </c>
      <c r="AR59" s="34">
        <f>AR55-AR56</f>
        <v>8.4</v>
      </c>
      <c r="AS59" s="34">
        <f>AS55-AS56</f>
        <v>13.8</v>
      </c>
      <c r="AT59" s="34">
        <f>AT55-AT56</f>
        <v>13.1</v>
      </c>
      <c r="AU59" s="34">
        <f>AU55-AU56</f>
        <v>12.3</v>
      </c>
      <c r="AV59" s="34">
        <f>AV55-AV56</f>
        <v>9.699999999999999</v>
      </c>
      <c r="AW59" s="34">
        <f>AW55-AW56</f>
        <v>5.8</v>
      </c>
      <c r="AX59" s="34">
        <f>AX55-AX56</f>
        <v>13.5</v>
      </c>
      <c r="AY59" s="34">
        <f>AY55-AY56</f>
        <v>12.3</v>
      </c>
      <c r="AZ59" s="34">
        <f>AZ55-AZ56</f>
        <v>12.6</v>
      </c>
      <c r="BA59" s="34">
        <f>BA55-BA56</f>
        <v>14.5</v>
      </c>
      <c r="BB59" s="34">
        <f>BB55-BB56</f>
        <v>14.7</v>
      </c>
      <c r="BC59" s="34">
        <f>BC55-BC56</f>
        <v>7.5</v>
      </c>
      <c r="BD59" s="34">
        <f>BD55-BD56</f>
        <v>13.4</v>
      </c>
      <c r="BE59" s="34">
        <f>BE55-BE56</f>
        <v>7.3</v>
      </c>
      <c r="BF59" s="34">
        <f>BF55-BF56</f>
        <v>12.4</v>
      </c>
      <c r="BG59" s="34">
        <f>BG55-BG56</f>
        <v>16.2</v>
      </c>
      <c r="BH59" s="34">
        <f>BH55-BH56</f>
        <v>17.7</v>
      </c>
      <c r="BI59" s="34">
        <f>BI55-BI56</f>
        <v>13.9</v>
      </c>
      <c r="BJ59" s="34">
        <f>BJ55-BJ56</f>
        <v>16.4</v>
      </c>
      <c r="BK59" s="34">
        <f>BK55-BK56</f>
        <v>14.6</v>
      </c>
      <c r="BL59" s="34">
        <f>BL55-BL56</f>
        <v>0</v>
      </c>
      <c r="BM59" s="28">
        <f>AVERAGE(AH59:BL59)</f>
        <v>12.4870967741935</v>
      </c>
      <c r="BN59" s="34">
        <f>BN55-BN56</f>
        <v>15.3</v>
      </c>
      <c r="BO59" s="34">
        <f>BO55-BO56</f>
        <v>9.1</v>
      </c>
      <c r="BP59" s="34">
        <f>BP55-BP56</f>
        <v>13.9</v>
      </c>
      <c r="BQ59" s="34">
        <f>BQ55-BQ56</f>
        <v>15.4</v>
      </c>
      <c r="BR59" s="34">
        <f>BR55-BR56</f>
        <v>11.5</v>
      </c>
      <c r="BS59" s="34">
        <f>BS55-BS56</f>
        <v>13</v>
      </c>
      <c r="BT59" s="34">
        <f>BT55-BT56</f>
        <v>14.4</v>
      </c>
      <c r="BU59" s="34">
        <f>BU55-BU56</f>
        <v>11.2</v>
      </c>
      <c r="BV59" s="34">
        <f>BV55-BV56</f>
        <v>14.7</v>
      </c>
      <c r="BW59" s="34">
        <f>BW55-BW56</f>
        <v>14.2</v>
      </c>
      <c r="BX59" s="34">
        <f>BX55-BX56</f>
        <v>15.3</v>
      </c>
      <c r="BY59" s="34">
        <f>BY55-BY56</f>
        <v>13.7</v>
      </c>
      <c r="BZ59" s="34">
        <f>BZ55-BZ56</f>
        <v>16.9</v>
      </c>
      <c r="CA59" s="34">
        <f>CA55-CA56</f>
        <v>13.2</v>
      </c>
      <c r="CB59" s="34">
        <f>CB55-CB56</f>
        <v>14.2</v>
      </c>
      <c r="CC59" s="34">
        <f>CC55-CC56</f>
        <v>12.4</v>
      </c>
      <c r="CD59" s="34">
        <f>CD55-CD56</f>
        <v>7.6</v>
      </c>
      <c r="CE59" s="34">
        <f>CE55-CE56</f>
        <v>8.300000000000001</v>
      </c>
      <c r="CF59" s="34">
        <f>CF55-CF56</f>
        <v>9.9</v>
      </c>
      <c r="CG59" s="34">
        <f>CG55-CG56</f>
        <v>5.4</v>
      </c>
      <c r="CH59" s="34">
        <f>CH55-CH56</f>
        <v>9.800000000000001</v>
      </c>
      <c r="CI59" s="34">
        <f>CI55-CI56</f>
        <v>9.9</v>
      </c>
      <c r="CJ59" s="34">
        <f>CJ55-CJ56</f>
        <v>14.5</v>
      </c>
      <c r="CK59" s="34">
        <f>CK55-CK56</f>
        <v>10.9</v>
      </c>
      <c r="CL59" s="34">
        <f>CL55-CL56</f>
        <v>13.3</v>
      </c>
      <c r="CM59" s="34">
        <f>CM55-CM56</f>
        <v>16.8</v>
      </c>
      <c r="CN59" s="34">
        <f>CN55-CN56</f>
        <v>14.1</v>
      </c>
      <c r="CO59" s="34">
        <f>CO55-CO56</f>
        <v>13.6</v>
      </c>
      <c r="CP59" s="34">
        <f>CP55-CP56</f>
        <v>12.2</v>
      </c>
      <c r="CQ59" s="34">
        <f>CQ55-CQ56</f>
        <v>12.4</v>
      </c>
      <c r="CR59" s="34">
        <f>CR55-CR56</f>
        <v>0</v>
      </c>
      <c r="CS59" s="35">
        <f>AVERAGE(BN59:CR59)</f>
        <v>12.1645161290323</v>
      </c>
      <c r="CT59" s="36">
        <f>MAX(B59:CR59)</f>
        <v>23.3</v>
      </c>
    </row>
    <row r="60" ht="19.5" customHeight="1">
      <c r="A60" t="s" s="37">
        <v>13</v>
      </c>
      <c r="B60" s="38">
        <f>INT(SUM(B12:B59)/2)</f>
        <v>582</v>
      </c>
      <c r="C60" s="38">
        <f>INT(SUM(C12:C59)/2)</f>
        <v>583</v>
      </c>
      <c r="D60" s="38">
        <f>INT(SUM(D12:D59)/2)</f>
        <v>568</v>
      </c>
      <c r="E60" s="38">
        <f>INT(SUM(E12:E59)/2)</f>
        <v>541</v>
      </c>
      <c r="F60" s="38">
        <f>INT(SUM(F12:F59)/2)</f>
        <v>532</v>
      </c>
      <c r="G60" s="38">
        <f>INT(SUM(G12:G59)/2)</f>
        <v>358</v>
      </c>
      <c r="H60" s="38">
        <f>INT(SUM(H12:H59)/2)</f>
        <v>309</v>
      </c>
      <c r="I60" s="38">
        <f>INT(SUM(I12:I59)/2)</f>
        <v>393</v>
      </c>
      <c r="J60" s="38">
        <f>INT(SUM(J12:J59)/2)</f>
        <v>489</v>
      </c>
      <c r="K60" s="38">
        <f>INT(SUM(K12:K59)/2)</f>
        <v>405</v>
      </c>
      <c r="L60" s="38">
        <f>INT(SUM(L12:L59)/2)</f>
        <v>410</v>
      </c>
      <c r="M60" s="38">
        <f>INT(SUM(M12:M59)/2)</f>
        <v>362</v>
      </c>
      <c r="N60" s="38">
        <f>INT(SUM(N12:N59)/2)</f>
        <v>443</v>
      </c>
      <c r="O60" s="38">
        <f>INT(SUM(O12:O59)/2)</f>
        <v>429</v>
      </c>
      <c r="P60" s="38">
        <f>INT(SUM(P12:P59)/2)</f>
        <v>450</v>
      </c>
      <c r="Q60" s="38">
        <f>INT(SUM(Q12:Q59)/2)</f>
        <v>378</v>
      </c>
      <c r="R60" s="38">
        <f>INT(SUM(R12:R59)/2)</f>
        <v>287</v>
      </c>
      <c r="S60" s="38">
        <f>INT(SUM(S12:S59)/2)</f>
        <v>436</v>
      </c>
      <c r="T60" s="38">
        <f>INT(SUM(T12:T59)/2)</f>
        <v>443</v>
      </c>
      <c r="U60" s="38">
        <f>INT(SUM(U12:U59)/2)</f>
        <v>493</v>
      </c>
      <c r="V60" s="38">
        <f>INT(SUM(V12:V59)/2)</f>
        <v>505</v>
      </c>
      <c r="W60" s="38">
        <f>INT(SUM(W12:W59)/2)</f>
        <v>550</v>
      </c>
      <c r="X60" s="38">
        <f>INT(SUM(X12:X59)/2)</f>
        <v>610</v>
      </c>
      <c r="Y60" s="38">
        <f>INT(SUM(Y12:Y59)/2)</f>
        <v>644</v>
      </c>
      <c r="Z60" s="38">
        <f>INT(SUM(Z12:Z59)/2)</f>
        <v>593</v>
      </c>
      <c r="AA60" s="38">
        <f>INT(SUM(AA12:AA59)/2)</f>
        <v>582</v>
      </c>
      <c r="AB60" s="38">
        <f>INT(SUM(AB12:AB59)/2)</f>
        <v>549</v>
      </c>
      <c r="AC60" s="38">
        <f>INT(SUM(AC12:AC59)/2)</f>
        <v>493</v>
      </c>
      <c r="AD60" s="38">
        <f>INT(SUM(AD12:AD59)/2)</f>
        <v>518</v>
      </c>
      <c r="AE60" s="38">
        <f>INT(SUM(AE12:AE59)/2)</f>
        <v>514</v>
      </c>
      <c r="AF60" s="38">
        <f>INT(SUM(AF12:AF59)/2)</f>
        <v>0</v>
      </c>
      <c r="AG60" s="39"/>
      <c r="AH60" s="38">
        <f>INT(SUM(AH12:AH59)/2)</f>
        <v>432</v>
      </c>
      <c r="AI60" s="38">
        <f>INT(SUM(AI12:AI59)/2)</f>
        <v>487</v>
      </c>
      <c r="AJ60" s="38">
        <f>INT(SUM(AJ12:AJ59)/2)</f>
        <v>541</v>
      </c>
      <c r="AK60" s="38">
        <f>INT(SUM(AK12:AK59)/2)</f>
        <v>539</v>
      </c>
      <c r="AL60" s="38">
        <f>INT(SUM(AL12:AL59)/2)</f>
        <v>601</v>
      </c>
      <c r="AM60" s="38">
        <f>INT(SUM(AM12:AM59)/2)</f>
        <v>622</v>
      </c>
      <c r="AN60" s="38">
        <f>INT(SUM(AN12:AN59)/2)</f>
        <v>675</v>
      </c>
      <c r="AO60" s="38">
        <f>INT(SUM(AO12:AO59)/2)</f>
        <v>726</v>
      </c>
      <c r="AP60" s="40">
        <f>INT(SUM(AP12:AP59)/2)</f>
        <v>742</v>
      </c>
      <c r="AQ60" s="40">
        <f>INT(SUM(AQ12:AQ59)/2)</f>
        <v>554</v>
      </c>
      <c r="AR60" s="40">
        <f>INT(SUM(AR12:AR59)/2)</f>
        <v>563</v>
      </c>
      <c r="AS60" s="40">
        <f>INT(SUM(AS12:AS59)/2)</f>
        <v>568</v>
      </c>
      <c r="AT60" s="40">
        <f>INT(SUM(AT12:AT59)/2)</f>
        <v>570</v>
      </c>
      <c r="AU60" s="40">
        <f>INT(SUM(AU12:AU59)/2)</f>
        <v>600</v>
      </c>
      <c r="AV60" s="40">
        <f>INT(SUM(AV12:AV59)/2)</f>
        <v>533</v>
      </c>
      <c r="AW60" s="40">
        <f>INT(SUM(AW12:AW59)/2)</f>
        <v>561</v>
      </c>
      <c r="AX60" s="40">
        <f>INT(SUM(AX12:AX59)/2)</f>
        <v>566</v>
      </c>
      <c r="AY60" s="40">
        <f>INT(SUM(AY12:AY59)/2)</f>
        <v>569</v>
      </c>
      <c r="AZ60" s="40">
        <f>INT(SUM(AZ12:AZ59)/2)</f>
        <v>577</v>
      </c>
      <c r="BA60" s="40">
        <f>INT(SUM(BA12:BA59)/2)</f>
        <v>634</v>
      </c>
      <c r="BB60" s="40">
        <f>INT(SUM(BB12:BB59)/2)</f>
        <v>641</v>
      </c>
      <c r="BC60" s="40">
        <f>INT(SUM(BC12:BC59)/2)</f>
        <v>581</v>
      </c>
      <c r="BD60" s="40">
        <f>INT(SUM(BD12:BD59)/2)</f>
        <v>599</v>
      </c>
      <c r="BE60" s="40">
        <f>INT(SUM(BE12:BE59)/2)</f>
        <v>554</v>
      </c>
      <c r="BF60" s="40">
        <f>INT(SUM(BF12:BF59)/2)</f>
        <v>599</v>
      </c>
      <c r="BG60" s="40">
        <f>INT(SUM(BG12:BG59)/2)</f>
        <v>638</v>
      </c>
      <c r="BH60" s="40">
        <f>INT(SUM(BH12:BH59)/2)</f>
        <v>725</v>
      </c>
      <c r="BI60" s="40">
        <f>INT(SUM(BI12:BI59)/2)</f>
        <v>683</v>
      </c>
      <c r="BJ60" s="40">
        <f>INT(SUM(BJ12:BJ59)/2)</f>
        <v>744</v>
      </c>
      <c r="BK60" s="40">
        <f>INT(SUM(BK12:BK59)/2)</f>
        <v>729</v>
      </c>
      <c r="BL60" s="40">
        <f>INT(SUM(BL12:BL59)/2)</f>
        <v>24</v>
      </c>
      <c r="BM60" s="39"/>
      <c r="BN60" s="40">
        <f>INT(SUM(BN12:BN59)/2)</f>
        <v>732</v>
      </c>
      <c r="BO60" s="40">
        <f>INT(SUM(BO12:BO59)/2)</f>
        <v>677</v>
      </c>
      <c r="BP60" s="40">
        <f>INT(SUM(BP12:BP59)/2)</f>
        <v>770</v>
      </c>
      <c r="BQ60" s="40">
        <f>INT(SUM(BQ12:BQ59)/2)</f>
        <v>766</v>
      </c>
      <c r="BR60" s="40">
        <f>INT(SUM(BR12:BR59)/2)</f>
        <v>812</v>
      </c>
      <c r="BS60" s="40">
        <f>INT(SUM(BS12:BS59)/2)</f>
        <v>757</v>
      </c>
      <c r="BT60" s="40">
        <f>INT(SUM(BT12:BT59)/2)</f>
        <v>737</v>
      </c>
      <c r="BU60" s="40">
        <f>INT(SUM(BU12:BU59)/2)</f>
        <v>782</v>
      </c>
      <c r="BV60" s="40">
        <f>INT(SUM(BV12:BV59)/2)</f>
        <v>846</v>
      </c>
      <c r="BW60" s="40">
        <f>INT(SUM(BW12:BW59)/2)</f>
        <v>853</v>
      </c>
      <c r="BX60" s="40">
        <f>INT(SUM(BX12:BX59)/2)</f>
        <v>867</v>
      </c>
      <c r="BY60" s="40">
        <f>INT(SUM(BY12:BY59)/2)</f>
        <v>882</v>
      </c>
      <c r="BZ60" s="40">
        <f>INT(SUM(BZ12:BZ59)/2)</f>
        <v>931</v>
      </c>
      <c r="CA60" s="40">
        <f>INT(SUM(CA12:CA59)/2)</f>
        <v>926</v>
      </c>
      <c r="CB60" s="40">
        <f>INT(SUM(CB12:CB59)/2)</f>
        <v>919</v>
      </c>
      <c r="CC60" s="40">
        <f>INT(SUM(CC12:CC59)/2)</f>
        <v>938</v>
      </c>
      <c r="CD60" s="40">
        <f>INT(SUM(CD12:CD59)/2)</f>
        <v>897</v>
      </c>
      <c r="CE60" s="40">
        <f>INT(SUM(CE12:CE59)/2)</f>
        <v>941</v>
      </c>
      <c r="CF60" s="40">
        <f>INT(SUM(CF12:CF59)/2)</f>
        <v>884</v>
      </c>
      <c r="CG60" s="40">
        <f>INT(SUM(CG12:CG59)/2)</f>
        <v>901</v>
      </c>
      <c r="CH60" s="40">
        <f>INT(SUM(CH12:CH59)/2)</f>
        <v>901</v>
      </c>
      <c r="CI60" s="40">
        <f>INT(SUM(CI12:CI59)/2)</f>
        <v>872</v>
      </c>
      <c r="CJ60" s="40">
        <f>INT(SUM(CJ12:CJ59)/2)</f>
        <v>825</v>
      </c>
      <c r="CK60" s="40">
        <f>INT(SUM(CK12:CK59)/2)</f>
        <v>806</v>
      </c>
      <c r="CL60" s="40">
        <f>INT(SUM(CL12:CL59)/2)</f>
        <v>780</v>
      </c>
      <c r="CM60" s="40">
        <f>INT(SUM(CM12:CM59)/2)</f>
        <v>823</v>
      </c>
      <c r="CN60" s="40">
        <f>INT(SUM(CN12:CN59)/2)</f>
        <v>873</v>
      </c>
      <c r="CO60" s="40">
        <f>INT(SUM(CO12:CO59)/2)</f>
        <v>868</v>
      </c>
      <c r="CP60" s="40">
        <f>INT(SUM(CP12:CP59)/2)</f>
        <v>817</v>
      </c>
      <c r="CQ60" s="40">
        <f>INT(SUM(CQ12:CQ59)/2)</f>
        <v>785</v>
      </c>
      <c r="CR60" s="40">
        <f>INT(SUM(CR12:CR59)/2)</f>
        <v>0</v>
      </c>
      <c r="CS60" s="41">
        <f>SUM(BN60:CR60)</f>
        <v>25168</v>
      </c>
      <c r="CT60" s="42"/>
    </row>
    <row r="61" ht="14.6" customHeight="1">
      <c r="A61" t="s" s="43">
        <v>14</v>
      </c>
      <c r="B61" s="44">
        <f>B52*B60/100</f>
        <v>2135.94</v>
      </c>
      <c r="C61" s="44">
        <f>C52*C60/100</f>
        <v>2110.46</v>
      </c>
      <c r="D61" s="44">
        <f>D52*D60/100</f>
        <v>2044.8</v>
      </c>
      <c r="E61" s="44">
        <f>E52*E60/100</f>
        <v>1871.86</v>
      </c>
      <c r="F61" s="44">
        <f>F52*F60/100</f>
        <v>1771.56</v>
      </c>
      <c r="G61" s="44">
        <f>G52*G60/100</f>
        <v>848.46</v>
      </c>
      <c r="H61" s="44">
        <f>H52*H60/100</f>
        <v>571.65</v>
      </c>
      <c r="I61" s="44">
        <f>I52*I60/100</f>
        <v>892.11</v>
      </c>
      <c r="J61" s="44">
        <f>J52*J60/100</f>
        <v>1481.67</v>
      </c>
      <c r="K61" s="44">
        <f>K52*K60/100</f>
        <v>1081.35</v>
      </c>
      <c r="L61" s="44">
        <f>L52*L60/100</f>
        <v>1082.4</v>
      </c>
      <c r="M61" s="44">
        <f>M52*M60/100</f>
        <v>836.22</v>
      </c>
      <c r="N61" s="44">
        <f>N52*N60/100</f>
        <v>1209.39</v>
      </c>
      <c r="O61" s="44">
        <f>O52*O60/100</f>
        <v>1128.27</v>
      </c>
      <c r="P61" s="44">
        <f>P52*P60/100</f>
        <v>1237.5</v>
      </c>
      <c r="Q61" s="44">
        <f>Q52*Q60/100</f>
        <v>892.08</v>
      </c>
      <c r="R61" s="44">
        <f>R52*R60/100</f>
        <v>522.34</v>
      </c>
      <c r="S61" s="44">
        <f>S52*S60/100</f>
        <v>1155.4</v>
      </c>
      <c r="T61" s="44">
        <f>T52*T60/100</f>
        <v>1213.82</v>
      </c>
      <c r="U61" s="44">
        <f>U52*U60/100</f>
        <v>1498.72</v>
      </c>
      <c r="V61" s="44">
        <f>V52*V60/100</f>
        <v>1641.25</v>
      </c>
      <c r="W61" s="44">
        <f>W52*W60/100</f>
        <v>1892</v>
      </c>
      <c r="X61" s="44">
        <f>X52*X60/100</f>
        <v>2348.5</v>
      </c>
      <c r="Y61" s="44">
        <f>Y52*Y60/100</f>
        <v>2633.96</v>
      </c>
      <c r="Z61" s="44">
        <f>Z52*Z60/100</f>
        <v>2253.4</v>
      </c>
      <c r="AA61" s="44">
        <f>AA52*AA60/100</f>
        <v>2188.32</v>
      </c>
      <c r="AB61" s="44">
        <f>AB52*AB60/100</f>
        <v>1981.89</v>
      </c>
      <c r="AC61" s="44">
        <f>AC52*AC60/100</f>
        <v>1626.9</v>
      </c>
      <c r="AD61" s="44">
        <f>AD52*AD60/100</f>
        <v>1766.38</v>
      </c>
      <c r="AE61" s="44">
        <f>AE52*AE60/100</f>
        <v>1716.76</v>
      </c>
      <c r="AF61" s="44">
        <f>AF52*AF60/100</f>
        <v>0</v>
      </c>
      <c r="AG61" s="45">
        <f>AVERAGE(B61:AF61)</f>
        <v>1472.108387096770</v>
      </c>
      <c r="AH61" s="44">
        <f>AH52*AH60/100</f>
        <v>1252.8</v>
      </c>
      <c r="AI61" s="44">
        <f>AI52*AI60/100</f>
        <v>1495.09</v>
      </c>
      <c r="AJ61" s="44">
        <f>AJ52*AJ60/100</f>
        <v>1855.63</v>
      </c>
      <c r="AK61" s="44">
        <f>AK52*AK60/100</f>
        <v>1827.21</v>
      </c>
      <c r="AL61" s="44">
        <f>AL52*AL60/100</f>
        <v>2325.87</v>
      </c>
      <c r="AM61" s="44">
        <f>AM52*AM60/100</f>
        <v>2463.12</v>
      </c>
      <c r="AN61" s="44">
        <f>AN52*AN60/100</f>
        <v>2997</v>
      </c>
      <c r="AO61" s="44">
        <f>AO52*AO60/100</f>
        <v>3354.12</v>
      </c>
      <c r="AP61" s="44">
        <f>AP52*AP60/100</f>
        <v>3620.96</v>
      </c>
      <c r="AQ61" s="44">
        <f>AQ52*AQ60/100</f>
        <v>2105.2</v>
      </c>
      <c r="AR61" s="44">
        <f>AR52*AR60/100</f>
        <v>2099.99</v>
      </c>
      <c r="AS61" s="44">
        <f>AS52*AS60/100</f>
        <v>2084.56</v>
      </c>
      <c r="AT61" s="44">
        <f>AT52*AT60/100</f>
        <v>2097.6</v>
      </c>
      <c r="AU61" s="44">
        <f>AU52*AU60/100</f>
        <v>2364</v>
      </c>
      <c r="AV61" s="44">
        <f>AV52*AV60/100</f>
        <v>1865.5</v>
      </c>
      <c r="AW61" s="44">
        <f>AW52*AW60/100</f>
        <v>2086.92</v>
      </c>
      <c r="AX61" s="44">
        <f>AX52*AX60/100</f>
        <v>2065.9</v>
      </c>
      <c r="AY61" s="44">
        <f>AY52*AY60/100</f>
        <v>2110.99</v>
      </c>
      <c r="AZ61" s="44">
        <f>AZ52*AZ60/100</f>
        <v>2157.98</v>
      </c>
      <c r="BA61" s="44">
        <f>BA52*BA60/100</f>
        <v>2599.4</v>
      </c>
      <c r="BB61" s="44">
        <f>BB52*BB60/100</f>
        <v>2666.56</v>
      </c>
      <c r="BC61" s="44">
        <f>BC52*BC60/100</f>
        <v>2242.66</v>
      </c>
      <c r="BD61" s="44">
        <f>BD52*BD60/100</f>
        <v>2312.14</v>
      </c>
      <c r="BE61" s="44">
        <f>BE52*BE60/100</f>
        <v>2044.26</v>
      </c>
      <c r="BF61" s="44">
        <f>BF52*BF60/100</f>
        <v>2342.09</v>
      </c>
      <c r="BG61" s="44">
        <f>BG52*BG60/100</f>
        <v>2634.94</v>
      </c>
      <c r="BH61" s="44">
        <f>BH52*BH60/100</f>
        <v>3400.25</v>
      </c>
      <c r="BI61" s="44">
        <f>BI52*BI60/100</f>
        <v>3059.84</v>
      </c>
      <c r="BJ61" s="44">
        <f>BJ52*BJ60/100</f>
        <v>3600.96</v>
      </c>
      <c r="BK61" s="44">
        <f>BK52*BK60/100</f>
        <v>3506.49</v>
      </c>
      <c r="BL61" s="44">
        <f>BL52*BL60/100</f>
        <v>0</v>
      </c>
      <c r="BM61" s="45">
        <f>AVERAGE(AH61:BL61)</f>
        <v>2343.226774193550</v>
      </c>
      <c r="BN61" s="44">
        <f>BN52*BN60/100</f>
        <v>3498.96</v>
      </c>
      <c r="BO61" s="44">
        <f>BO52*BO60/100</f>
        <v>3046.5</v>
      </c>
      <c r="BP61" s="44">
        <f>BP52*BP60/100</f>
        <v>3903.9</v>
      </c>
      <c r="BQ61" s="44">
        <f>BQ52*BQ60/100</f>
        <v>3860.64</v>
      </c>
      <c r="BR61" s="44">
        <f>BR52*BR60/100</f>
        <v>4384.8</v>
      </c>
      <c r="BS61" s="44">
        <f>BS52*BS60/100</f>
        <v>3800.14</v>
      </c>
      <c r="BT61" s="44">
        <f>BT52*BT60/100</f>
        <v>3574.45</v>
      </c>
      <c r="BU61" s="44">
        <f>BU52*BU60/100</f>
        <v>4042.94</v>
      </c>
      <c r="BV61" s="44">
        <f>BV52*BV60/100</f>
        <v>4754.52</v>
      </c>
      <c r="BW61" s="44">
        <f>BW52*BW60/100</f>
        <v>4836.51</v>
      </c>
      <c r="BX61" s="44">
        <f>BX52*BX60/100</f>
        <v>4985.25</v>
      </c>
      <c r="BY61" s="44">
        <f>BY52*BY60/100</f>
        <v>5168.52</v>
      </c>
      <c r="BZ61" s="44">
        <f>BZ52*BZ60/100</f>
        <v>5744.27</v>
      </c>
      <c r="CA61" s="44">
        <f>CA52*CA60/100</f>
        <v>5741.2</v>
      </c>
      <c r="CB61" s="44">
        <f>CB52*CB60/100</f>
        <v>5642.66</v>
      </c>
      <c r="CC61" s="44">
        <f>CC52*CC60/100</f>
        <v>5890.64</v>
      </c>
      <c r="CD61" s="44">
        <f>CD52*CD60/100</f>
        <v>5435.82</v>
      </c>
      <c r="CE61" s="44">
        <f>CE52*CE60/100</f>
        <v>5994.17</v>
      </c>
      <c r="CF61" s="44">
        <f>CF52*CF60/100</f>
        <v>5242.12</v>
      </c>
      <c r="CG61" s="44">
        <f>CG52*CG60/100</f>
        <v>5505.11</v>
      </c>
      <c r="CH61" s="44">
        <f>CH52*CH60/100</f>
        <v>5460.06</v>
      </c>
      <c r="CI61" s="44">
        <f>CI52*CI60/100</f>
        <v>5109.92</v>
      </c>
      <c r="CJ61" s="44">
        <f>CJ52*CJ60/100</f>
        <v>4512.75</v>
      </c>
      <c r="CK61" s="44">
        <f>CK52*CK60/100</f>
        <v>4336.28</v>
      </c>
      <c r="CL61" s="44">
        <f>CL52*CL60/100</f>
        <v>4063.8</v>
      </c>
      <c r="CM61" s="44">
        <f>CM52*CM60/100</f>
        <v>4452.43</v>
      </c>
      <c r="CN61" s="44">
        <f>CN52*CN60/100</f>
        <v>5054.67</v>
      </c>
      <c r="CO61" s="44">
        <f>CO52*CO60/100</f>
        <v>4999.68</v>
      </c>
      <c r="CP61" s="44">
        <f>CP52*CP60/100</f>
        <v>4452.65</v>
      </c>
      <c r="CQ61" s="44">
        <f>CQ52*CQ60/100</f>
        <v>4113.4</v>
      </c>
      <c r="CR61" s="44">
        <f>CR52*CR60/100</f>
        <v>0</v>
      </c>
      <c r="CS61" s="46">
        <f>AVERAGE(BN61:CR61)</f>
        <v>4568.024516129030</v>
      </c>
      <c r="CT61" s="47">
        <f>SUM(B61:CR61)</f>
        <v>263699.48516129</v>
      </c>
    </row>
    <row r="62" ht="19.5" customHeight="1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0">
        <f>AG53*AG60/10000</f>
        <v>0</v>
      </c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50">
        <f>BM53*BM60/10000</f>
        <v>0</v>
      </c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50">
        <f>CS53*CS60/10000</f>
        <v>21093.3008</v>
      </c>
      <c r="CT62" s="42"/>
    </row>
    <row r="64" ht="14.7" customHeight="1">
      <c r="CU64" s="3"/>
      <c r="CV64" s="52">
        <v>-25</v>
      </c>
      <c r="CW64" s="52">
        <f>CV64+5</f>
        <v>-20</v>
      </c>
      <c r="CX64" s="52">
        <f>CW64+5</f>
        <v>-15</v>
      </c>
      <c r="CY64" s="52">
        <f>CX64+5</f>
        <v>-10</v>
      </c>
      <c r="CZ64" s="52">
        <f>CY64+5</f>
        <v>-5</v>
      </c>
      <c r="DA64" s="52">
        <f>CZ64+5</f>
        <v>0</v>
      </c>
      <c r="DB64" s="52">
        <f>DA64+5</f>
        <v>5</v>
      </c>
      <c r="DC64" s="52">
        <f>DB64+5</f>
        <v>10</v>
      </c>
      <c r="DD64" s="52">
        <f>DC64+5</f>
        <v>15</v>
      </c>
      <c r="DE64" s="52">
        <f>DD64+5</f>
        <v>20</v>
      </c>
      <c r="DF64" s="52">
        <f>DE64+5</f>
        <v>25</v>
      </c>
      <c r="DG64" s="52">
        <f>DF64+5</f>
        <v>30</v>
      </c>
      <c r="DH64" s="52">
        <f>DG64+5</f>
        <v>35</v>
      </c>
      <c r="DI64" s="3"/>
      <c r="DJ64" s="3"/>
      <c r="DK64" t="s" s="53">
        <v>15</v>
      </c>
      <c r="DL64" s="3"/>
      <c r="DM64" s="3"/>
      <c r="DN64" s="52">
        <v>0</v>
      </c>
      <c r="DO64" s="52">
        <f>DN64+2</f>
        <v>2</v>
      </c>
      <c r="DP64" s="52">
        <f>DO64+2</f>
        <v>4</v>
      </c>
      <c r="DQ64" s="52">
        <f>DP64+2</f>
        <v>6</v>
      </c>
      <c r="DR64" s="52">
        <f>DQ64+2</f>
        <v>8</v>
      </c>
      <c r="DS64" s="52">
        <f>DR64+2</f>
        <v>10</v>
      </c>
      <c r="DT64" s="52">
        <f>DS64+2</f>
        <v>12</v>
      </c>
      <c r="DU64" s="52">
        <f>DT64+2</f>
        <v>14</v>
      </c>
      <c r="DV64" s="52">
        <f>DU64+2</f>
        <v>16</v>
      </c>
      <c r="DW64" s="52">
        <f>DV64+2</f>
        <v>18</v>
      </c>
      <c r="DX64" s="52">
        <f>DW64+2</f>
        <v>20</v>
      </c>
      <c r="DY64" s="52">
        <f>DX64+2</f>
        <v>22</v>
      </c>
      <c r="DZ64" s="52">
        <f>DY64+2</f>
        <v>24</v>
      </c>
      <c r="EA64" s="52">
        <f>DZ64+2</f>
        <v>26</v>
      </c>
      <c r="EB64" s="52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54">
        <v>16</v>
      </c>
      <c r="CV65" s="55">
        <f>COUNTIF($B$55:$CS$55,"&lt;-25")</f>
        <v>0</v>
      </c>
      <c r="CW65" s="55">
        <f>_xlfn.COUNTIFS($B$55:$CS$55,"&gt;=-25",$B$55:$CS$55,"&lt;-20")</f>
        <v>0</v>
      </c>
      <c r="CX65" s="55">
        <f>_xlfn.COUNTIFS($B$55:$CS$55,"&gt;=-20",$B$55:$CS$55,"&lt;-15")</f>
        <v>0</v>
      </c>
      <c r="CY65" s="55">
        <f>_xlfn.COUNTIFS($B$55:$CS$55,"&gt;=-15",$B$55:$CS$55,"&lt;-10")</f>
        <v>0</v>
      </c>
      <c r="CZ65" s="55">
        <f>_xlfn.COUNTIFS($B$55:$CS$55,"&gt;=-10",$B$55:$CS$55,"&lt;-5")</f>
        <v>0</v>
      </c>
      <c r="DA65" s="55">
        <f>_xlfn.COUNTIFS($B$55:$CS$55,"&gt;=-5",$B$55:$CS$55,"&lt;-0")</f>
        <v>0</v>
      </c>
      <c r="DB65" s="55">
        <f>_xlfn.COUNTIFS($B$55:$CS$55,"&gt;=0",$B$55:$CS$55,"&lt;5")</f>
        <v>3</v>
      </c>
      <c r="DC65" s="55">
        <f>_xlfn.COUNTIFS($B$55:$CS$55,"&gt;=5",$B$55:$CS$55,"&lt;10")</f>
        <v>1</v>
      </c>
      <c r="DD65" s="55">
        <f>_xlfn.COUNTIFS($B$55:$CS$55,"&gt;=10",$B$55:$CS$55,"&lt;15")</f>
        <v>5</v>
      </c>
      <c r="DE65" s="55">
        <f>_xlfn.COUNTIFS($B$55:$CS$55,"&gt;=15",$B$55:$CS$55,"&lt;20")</f>
        <v>12</v>
      </c>
      <c r="DF65" s="55">
        <f>_xlfn.COUNTIFS($B$55:$CS$55,"&gt;=20",$B$55:$CS$55,"&lt;25")</f>
        <v>27</v>
      </c>
      <c r="DG65" s="55">
        <f>_xlfn.COUNTIFS($B$55:$CS$55,"&gt;=25",$B$55:$CS$55,"&lt;30")</f>
        <v>34</v>
      </c>
      <c r="DH65" s="55">
        <f>_xlfn.COUNTIFS($B$55:$CS$55,"&gt;=30",$B$55:$CS$55,"&lt;35")</f>
        <v>14</v>
      </c>
      <c r="DI65" s="55">
        <f>COUNTIF($B$55:$CS$55,"&gt;35")</f>
        <v>0</v>
      </c>
      <c r="DJ65" s="56"/>
      <c r="DK65" t="s" s="53">
        <v>15</v>
      </c>
      <c r="DL65" s="56"/>
      <c r="DM65" s="56"/>
      <c r="DN65" s="55">
        <f>_xlfn.COUNTIFS($B$59:$CS$59,"&gt;=0",$B$59:$CS$59,"&lt;2")</f>
        <v>3</v>
      </c>
      <c r="DO65" s="55">
        <f>_xlfn.COUNTIFS($B$59:$CS$59,"&gt;=2",$B$59:$CS$59,"&lt;4")</f>
        <v>1</v>
      </c>
      <c r="DP65" s="55">
        <f>_xlfn.COUNTIFS($B$59:$CS$59,"&gt;=4",$B$59:$CS$59,"&lt;6")</f>
        <v>5</v>
      </c>
      <c r="DQ65" s="55">
        <f>_xlfn.COUNTIFS($B$59:$CS$59,"&gt;=6",$B$59:$CS$59,"&lt;8")</f>
        <v>8</v>
      </c>
      <c r="DR65" s="55">
        <f>_xlfn.COUNTIFS($B$59:$CS$59,"&gt;=8",$B$59:$CS$59,"&lt;10")</f>
        <v>8</v>
      </c>
      <c r="DS65" s="55">
        <f>_xlfn.COUNTIFS($B$59:$CS$59,"&gt;=10",$B$59:$CS$59,"&lt;12")</f>
        <v>4</v>
      </c>
      <c r="DT65" s="55">
        <f>_xlfn.COUNTIFS($B$59:$CS$59,"&gt;=12",$B$59:$CS$59,"&lt;14")</f>
        <v>28</v>
      </c>
      <c r="DU65" s="55">
        <f>_xlfn.COUNTIFS($B$59:$CS$59,"&gt;=14",$B$59:$CS$59,"&lt;16")</f>
        <v>15</v>
      </c>
      <c r="DV65" s="55">
        <f>_xlfn.COUNTIFS($B$59:$CS$59,"&gt;=16",$B$59:$CS$59,"&lt;18")</f>
        <v>11</v>
      </c>
      <c r="DW65" s="55">
        <f>_xlfn.COUNTIFS($B$59:$CS$59,"&gt;=18",$B$59:$CS$59,"&lt;20")</f>
        <v>7</v>
      </c>
      <c r="DX65" s="55">
        <f>_xlfn.COUNTIFS($B$59:$CS$59,"&gt;=20",$B$59:$CS$59,"&lt;22")</f>
        <v>3</v>
      </c>
      <c r="DY65" s="55">
        <f>_xlfn.COUNTIFS($B$59:$CS$59,"&gt;=22",$B$59:$CS$59,"&lt;24")</f>
        <v>3</v>
      </c>
      <c r="DZ65" s="55">
        <f>_xlfn.COUNTIFS($B$59:$CS$59,"&gt;=24",$B$59:$CS$59,"&lt;26")</f>
        <v>0</v>
      </c>
      <c r="EA65" s="55">
        <f>_xlfn.COUNTIFS($B$59:$CS$59,"&gt;=26",$B$59:$CS$59,"&lt;28")</f>
        <v>0</v>
      </c>
      <c r="EB65" s="55">
        <f>COUNTIF($B$59:$CS$59,"&gt;=28")</f>
        <v>0</v>
      </c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</row>
    <row r="66" ht="14.7" customHeight="1">
      <c r="CU66" t="s" s="54">
        <v>17</v>
      </c>
      <c r="CV66" s="55">
        <f>COUNTIF($B$56:$CS$56,"&lt;-25")</f>
        <v>0</v>
      </c>
      <c r="CW66" s="55">
        <f>_xlfn.COUNTIFS($B$56:$CS$56,"&gt;=-25",$B$56:$CS$56,"&lt;-20")</f>
        <v>0</v>
      </c>
      <c r="CX66" s="55">
        <f>_xlfn.COUNTIFS($B$56:$CS$56,"&gt;=-20",$B$56:$CS$56,"&lt;-15")</f>
        <v>0</v>
      </c>
      <c r="CY66" s="55">
        <f>_xlfn.COUNTIFS($B$56:$CS$56,"&gt;=-15",$B$56:$CS$56,"&lt;-10")</f>
        <v>0</v>
      </c>
      <c r="CZ66" s="55">
        <f>_xlfn.COUNTIFS($B$56:$CS$56,"&gt;=-10",$B$56:$CS$56,"&lt;-5")</f>
        <v>0</v>
      </c>
      <c r="DA66" s="55">
        <f>_xlfn.COUNTIFS($B$56:$CS$56,"&gt;=-5",$B$56:$CS$56,"&lt;-0")</f>
        <v>2</v>
      </c>
      <c r="DB66" s="55">
        <f>_xlfn.COUNTIFS($B$56:$CS$56,"&gt;=0",$B$56:$CS$56,"&lt;5")</f>
        <v>15</v>
      </c>
      <c r="DC66" s="55">
        <f>_xlfn.COUNTIFS($B$56:$CS$56,"&gt;=5",$B$56:$CS$56,"&lt;10")</f>
        <v>27</v>
      </c>
      <c r="DD66" s="55">
        <f>_xlfn.COUNTIFS($B$56:$CS$56,"&gt;=10",$B$56:$CS$56,"&lt;15")</f>
        <v>31</v>
      </c>
      <c r="DE66" s="55">
        <f>_xlfn.COUNTIFS($B$56:$CS$56,"&gt;=15",$B$56:$CS$56,"&lt;20")</f>
        <v>16</v>
      </c>
      <c r="DF66" s="55">
        <f>_xlfn.COUNTIFS($B$56:$AF$56,"&gt;=20",$B$56:$AF$56,"&lt;25")</f>
        <v>0</v>
      </c>
      <c r="DG66" s="55">
        <f>_xlfn.COUNTIFS($B$56:$AF$56,"&gt;=25",$B$56:$AF$56,"&lt;30")</f>
        <v>0</v>
      </c>
      <c r="DH66" s="55">
        <f>_xlfn.COUNTIFS($B$56:$AF$56,"&gt;=30",$B$56:$AF$56,"&lt;35")</f>
        <v>0</v>
      </c>
      <c r="DI66" s="55">
        <f>COUNTIF($B$56:$AF$56,"&gt;35")</f>
        <v>0</v>
      </c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